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activeTab="1"/>
  </bookViews>
  <sheets>
    <sheet name="UBND PX" sheetId="1" r:id="rId1"/>
    <sheet name="TTHCC TP" sheetId="2" r:id="rId2"/>
  </sheets>
  <definedNames>
    <definedName name="_xlnm.Print_Titles" localSheetId="1">'TTHCC TP'!$5:$6</definedName>
  </definedNames>
  <calcPr fullCalcOnLoad="1"/>
</workbook>
</file>

<file path=xl/sharedStrings.xml><?xml version="1.0" encoding="utf-8"?>
<sst xmlns="http://schemas.openxmlformats.org/spreadsheetml/2006/main" count="106" uniqueCount="76">
  <si>
    <t>Chưa nhận</t>
  </si>
  <si>
    <t>Đã nhận</t>
  </si>
  <si>
    <t>Quá hạn</t>
  </si>
  <si>
    <t>Trong hạn</t>
  </si>
  <si>
    <t>Đúng hạn</t>
  </si>
  <si>
    <t>Bổ sung</t>
  </si>
  <si>
    <t>Trả hồ sơ</t>
  </si>
  <si>
    <t>Chưa giải quyết</t>
  </si>
  <si>
    <t>Đã giải quyết</t>
  </si>
  <si>
    <t>Tồn trước</t>
  </si>
  <si>
    <t>Tên lĩnh vực</t>
  </si>
  <si>
    <t>Nhận 
trong kỳ</t>
  </si>
  <si>
    <t>Không
 giải quyết</t>
  </si>
  <si>
    <t>Tư pháp</t>
  </si>
  <si>
    <t>Thủy sản</t>
  </si>
  <si>
    <t>Tài nguyên và môi trường</t>
  </si>
  <si>
    <t>Người có công</t>
  </si>
  <si>
    <t>Công thương</t>
  </si>
  <si>
    <t>Đất đai</t>
  </si>
  <si>
    <t>Trước hạn</t>
  </si>
  <si>
    <t>Hủy</t>
  </si>
  <si>
    <t>Bảo trợ xã hội</t>
  </si>
  <si>
    <t>Văn hóa thông tin</t>
  </si>
  <si>
    <t>Xây dựng</t>
  </si>
  <si>
    <t>Y tế</t>
  </si>
  <si>
    <t>Lao động, TB và XH</t>
  </si>
  <si>
    <t>QLCL nông, lâm, thuỷ sản</t>
  </si>
  <si>
    <t>Giáo dục và Đào tạo</t>
  </si>
  <si>
    <t>Tài chính – Kế hoạch</t>
  </si>
  <si>
    <t>DVC mức 3,4</t>
  </si>
  <si>
    <t>Số
HS</t>
  </si>
  <si>
    <t>Tỷ lệ</t>
  </si>
  <si>
    <t>Tỷ lệ đúng, trước hạn</t>
  </si>
  <si>
    <t>Tổng cộng</t>
  </si>
  <si>
    <t>TT</t>
  </si>
  <si>
    <t>Số thu/trả hồ sơ, KQ qua DVBCCI</t>
  </si>
  <si>
    <t>TRUNG TÂM HÀNH CHÍNH CÔNG</t>
  </si>
  <si>
    <t xml:space="preserve">    UBND THÀNH PHỐ CẨM PHẢ</t>
  </si>
  <si>
    <t>Từ ngày 01/01/2020 đến 30/6/2020</t>
  </si>
  <si>
    <t>NGƯỜI LẬP BẢNG</t>
  </si>
  <si>
    <t>GIÁM ĐỐC</t>
  </si>
  <si>
    <t>Nguyễn Thị Quý Dư</t>
  </si>
  <si>
    <t>Trần Quốc Dân</t>
  </si>
  <si>
    <t>Lĩnh vực Đăng ký cư trú</t>
  </si>
  <si>
    <t>An ninh trật tự</t>
  </si>
  <si>
    <t>Lĩnh vực ngành Thuế</t>
  </si>
  <si>
    <t>Lĩnh vực ngành Điện</t>
  </si>
  <si>
    <t>Lĩnh vực ngành Nước</t>
  </si>
  <si>
    <t>Căn cước công dân</t>
  </si>
  <si>
    <t>UBND Thành phố</t>
  </si>
  <si>
    <t>Các ĐV ngành dọc</t>
  </si>
  <si>
    <t>A</t>
  </si>
  <si>
    <t>B</t>
  </si>
  <si>
    <t>Phường Cẩm Bình</t>
  </si>
  <si>
    <t>Phường Cẩm Đông</t>
  </si>
  <si>
    <t>Phường Cẩm Phú</t>
  </si>
  <si>
    <t>Phường Cẩm Sơn</t>
  </si>
  <si>
    <t>Phường Cẩm Tây</t>
  </si>
  <si>
    <t>Phường Cẩm Thạch</t>
  </si>
  <si>
    <t>Phường Cẩm Thành</t>
  </si>
  <si>
    <t>Phường Cẩm Thịnh</t>
  </si>
  <si>
    <t>Phường Cẩm Thủy</t>
  </si>
  <si>
    <t>Phường Cẩm Trung</t>
  </si>
  <si>
    <t>Phường Cửa Ông</t>
  </si>
  <si>
    <t>Phường Mông Dương</t>
  </si>
  <si>
    <t>Phường Quang Hanh</t>
  </si>
  <si>
    <t>Xã Cẩm Hải</t>
  </si>
  <si>
    <t>Xã Cộng Hòa</t>
  </si>
  <si>
    <t>Xã Dương Huy</t>
  </si>
  <si>
    <t>THỐNG KÊ KẾT QUẢ TIẾP NHẬN VÀ GIẢI QUYẾT TTHC
THUỘC PHẠM VI GIẢI QUYẾT CỦA UBND CÁC PHƯỜNG, XÃ</t>
  </si>
  <si>
    <t>THỐNG KÊ KẾT QUẢ TIẾP NHẬN VÀ GIẢI QUYẾT THỦ TỤC HÀNH CHÍNH
TẠI TRUNG TÂM HÀNH CHÍNH CÔNG THÀNH PHỐ</t>
  </si>
  <si>
    <t>Đúng
hạn</t>
  </si>
  <si>
    <t>Lĩnh vực ngành BHXH</t>
  </si>
  <si>
    <t>Số TTHC thuộc phạm vi giải quyết của UBND TP: 285</t>
  </si>
  <si>
    <t>Số TTHC thuộc phạm vi giải quyết của các ĐV ngành dọc: 95</t>
  </si>
  <si>
    <t>Số TTHC thuộc phạm vi giải quyết của UBND các phường, xã: 110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</si>
</sst>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Swis721 Cn BT"/>
      <family val="2"/>
    </font>
    <font>
      <b/>
      <sz val="12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Swis721 Cn BT"/>
      <family val="2"/>
    </font>
    <font>
      <sz val="13"/>
      <color indexed="10"/>
      <name val="Times New Roman"/>
      <family val="1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Swis721 Cn BT"/>
      <family val="2"/>
    </font>
    <font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AFAF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/>
    </xf>
    <xf numFmtId="0" fontId="15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3">
      <selection activeCell="D31" sqref="D31"/>
    </sheetView>
  </sheetViews>
  <sheetFormatPr defaultColWidth="9.140625" defaultRowHeight="15"/>
  <cols>
    <col min="1" max="1" width="4.421875" style="1" customWidth="1"/>
    <col min="2" max="2" width="22.8515625" style="1" customWidth="1"/>
    <col min="3" max="3" width="6.28125" style="1" customWidth="1"/>
    <col min="4" max="5" width="7.57421875" style="1" customWidth="1"/>
    <col min="6" max="6" width="6.8515625" style="1" customWidth="1"/>
    <col min="7" max="7" width="6.7109375" style="1" customWidth="1"/>
    <col min="8" max="11" width="6.8515625" style="1" customWidth="1"/>
    <col min="12" max="12" width="5.8515625" style="1" customWidth="1"/>
    <col min="13" max="13" width="8.421875" style="1" customWidth="1"/>
    <col min="14" max="14" width="6.28125" style="1" customWidth="1"/>
    <col min="15" max="15" width="4.8515625" style="1" bestFit="1" customWidth="1"/>
    <col min="16" max="16" width="6.57421875" style="1" customWidth="1"/>
    <col min="17" max="17" width="7.28125" style="1" customWidth="1"/>
    <col min="18" max="16384" width="9.140625" style="1" customWidth="1"/>
  </cols>
  <sheetData>
    <row r="1" spans="1:18" ht="15.75">
      <c r="A1" s="1" t="s">
        <v>37</v>
      </c>
      <c r="B1" s="2"/>
      <c r="C1" s="2"/>
      <c r="D1" s="2"/>
      <c r="E1" s="42" t="s">
        <v>69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27" customHeight="1">
      <c r="A2" s="6" t="s">
        <v>36</v>
      </c>
      <c r="B2" s="2"/>
      <c r="C2" s="2"/>
      <c r="D2" s="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5:18" ht="15.75">
      <c r="E3" s="43" t="s">
        <v>38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5" spans="1:18" ht="15" customHeight="1">
      <c r="A5" s="39" t="s">
        <v>34</v>
      </c>
      <c r="B5" s="39" t="s">
        <v>10</v>
      </c>
      <c r="C5" s="39" t="s">
        <v>9</v>
      </c>
      <c r="D5" s="39" t="s">
        <v>11</v>
      </c>
      <c r="E5" s="39" t="s">
        <v>12</v>
      </c>
      <c r="F5" s="39" t="s">
        <v>8</v>
      </c>
      <c r="G5" s="39"/>
      <c r="H5" s="39"/>
      <c r="I5" s="39"/>
      <c r="J5" s="39" t="s">
        <v>7</v>
      </c>
      <c r="K5" s="39"/>
      <c r="L5" s="39" t="s">
        <v>5</v>
      </c>
      <c r="M5" s="39" t="s">
        <v>6</v>
      </c>
      <c r="N5" s="39"/>
      <c r="O5" s="39" t="s">
        <v>20</v>
      </c>
      <c r="P5" s="40" t="s">
        <v>29</v>
      </c>
      <c r="Q5" s="40"/>
      <c r="R5" s="41" t="s">
        <v>35</v>
      </c>
    </row>
    <row r="6" spans="1:18" ht="63">
      <c r="A6" s="39"/>
      <c r="B6" s="39"/>
      <c r="C6" s="39"/>
      <c r="D6" s="39"/>
      <c r="E6" s="39"/>
      <c r="F6" s="4" t="s">
        <v>19</v>
      </c>
      <c r="G6" s="4" t="s">
        <v>71</v>
      </c>
      <c r="H6" s="15" t="s">
        <v>2</v>
      </c>
      <c r="I6" s="4" t="s">
        <v>32</v>
      </c>
      <c r="J6" s="4" t="s">
        <v>3</v>
      </c>
      <c r="K6" s="15" t="s">
        <v>2</v>
      </c>
      <c r="L6" s="39"/>
      <c r="M6" s="4" t="s">
        <v>1</v>
      </c>
      <c r="N6" s="4" t="s">
        <v>0</v>
      </c>
      <c r="O6" s="39"/>
      <c r="P6" s="5" t="s">
        <v>30</v>
      </c>
      <c r="Q6" s="3" t="s">
        <v>31</v>
      </c>
      <c r="R6" s="41"/>
    </row>
    <row r="7" spans="1:18" ht="16.5">
      <c r="A7" s="28">
        <v>1</v>
      </c>
      <c r="B7" s="29" t="s">
        <v>53</v>
      </c>
      <c r="C7" s="28">
        <v>39</v>
      </c>
      <c r="D7" s="28">
        <v>2422</v>
      </c>
      <c r="E7" s="28">
        <v>18</v>
      </c>
      <c r="F7" s="30">
        <v>2400</v>
      </c>
      <c r="G7" s="30">
        <v>42</v>
      </c>
      <c r="H7" s="25">
        <v>0</v>
      </c>
      <c r="I7" s="26">
        <f>IF(SUM(C7:D7)&gt;0,SUM(F7:G7)/SUM(F7:H7),"")*100</f>
        <v>100</v>
      </c>
      <c r="J7" s="30">
        <v>10</v>
      </c>
      <c r="K7" s="25">
        <v>7</v>
      </c>
      <c r="L7" s="28">
        <v>2</v>
      </c>
      <c r="M7" s="30">
        <v>2437</v>
      </c>
      <c r="N7" s="30">
        <v>5</v>
      </c>
      <c r="O7" s="28">
        <v>1</v>
      </c>
      <c r="P7" s="31">
        <v>1554</v>
      </c>
      <c r="Q7" s="11">
        <f>IF(D7&gt;0,P7/D7,"")*100</f>
        <v>64.16184971098265</v>
      </c>
      <c r="R7" s="31">
        <v>1</v>
      </c>
    </row>
    <row r="8" spans="1:18" ht="16.5">
      <c r="A8" s="28">
        <v>2</v>
      </c>
      <c r="B8" s="29" t="s">
        <v>54</v>
      </c>
      <c r="C8" s="28">
        <v>23</v>
      </c>
      <c r="D8" s="28">
        <v>1463</v>
      </c>
      <c r="E8" s="28">
        <v>15</v>
      </c>
      <c r="F8" s="30">
        <v>1464</v>
      </c>
      <c r="G8" s="30">
        <v>10</v>
      </c>
      <c r="H8" s="25">
        <v>4</v>
      </c>
      <c r="I8" s="26">
        <f aca="true" t="shared" si="0" ref="I8:I22">IF(SUM(C8:D8)&gt;0,SUM(F8:G8)/SUM(F8:H8),"")*100</f>
        <v>99.72936400541272</v>
      </c>
      <c r="J8" s="30">
        <v>5</v>
      </c>
      <c r="K8" s="25">
        <v>3</v>
      </c>
      <c r="L8" s="28">
        <v>0</v>
      </c>
      <c r="M8" s="30">
        <v>1452</v>
      </c>
      <c r="N8" s="30">
        <v>26</v>
      </c>
      <c r="O8" s="28">
        <v>1</v>
      </c>
      <c r="P8" s="31">
        <v>378</v>
      </c>
      <c r="Q8" s="11">
        <f aca="true" t="shared" si="1" ref="Q8:Q22">IF(D8&gt;0,P8/D8,"")*100</f>
        <v>25.837320574162682</v>
      </c>
      <c r="R8" s="31"/>
    </row>
    <row r="9" spans="1:18" ht="16.5">
      <c r="A9" s="28">
        <v>3</v>
      </c>
      <c r="B9" s="29" t="s">
        <v>55</v>
      </c>
      <c r="C9" s="28">
        <v>86</v>
      </c>
      <c r="D9" s="28">
        <v>1064</v>
      </c>
      <c r="E9" s="28">
        <v>63</v>
      </c>
      <c r="F9" s="30">
        <v>1022</v>
      </c>
      <c r="G9" s="30">
        <v>60</v>
      </c>
      <c r="H9" s="25">
        <v>8</v>
      </c>
      <c r="I9" s="26">
        <f t="shared" si="0"/>
        <v>99.26605504587155</v>
      </c>
      <c r="J9" s="30">
        <v>50</v>
      </c>
      <c r="K9" s="25">
        <v>8</v>
      </c>
      <c r="L9" s="28">
        <v>2</v>
      </c>
      <c r="M9" s="30">
        <v>1082</v>
      </c>
      <c r="N9" s="30">
        <v>8</v>
      </c>
      <c r="O9" s="28">
        <v>3</v>
      </c>
      <c r="P9" s="31">
        <v>287</v>
      </c>
      <c r="Q9" s="11">
        <f t="shared" si="1"/>
        <v>26.973684210526315</v>
      </c>
      <c r="R9" s="31">
        <v>2</v>
      </c>
    </row>
    <row r="10" spans="1:18" ht="16.5">
      <c r="A10" s="28">
        <v>4</v>
      </c>
      <c r="B10" s="29" t="s">
        <v>56</v>
      </c>
      <c r="C10" s="28">
        <v>63</v>
      </c>
      <c r="D10" s="28">
        <v>1696</v>
      </c>
      <c r="E10" s="28">
        <v>42</v>
      </c>
      <c r="F10" s="30">
        <v>1697</v>
      </c>
      <c r="G10" s="30">
        <v>32</v>
      </c>
      <c r="H10" s="25">
        <v>4</v>
      </c>
      <c r="I10" s="26">
        <f t="shared" si="0"/>
        <v>99.76918638199653</v>
      </c>
      <c r="J10" s="30">
        <v>25</v>
      </c>
      <c r="K10" s="25">
        <v>1</v>
      </c>
      <c r="L10" s="28">
        <v>0</v>
      </c>
      <c r="M10" s="30">
        <v>1731</v>
      </c>
      <c r="N10" s="30">
        <v>2</v>
      </c>
      <c r="O10" s="28">
        <v>0</v>
      </c>
      <c r="P10" s="31">
        <v>225</v>
      </c>
      <c r="Q10" s="11">
        <f t="shared" si="1"/>
        <v>13.266509433962264</v>
      </c>
      <c r="R10" s="31"/>
    </row>
    <row r="11" spans="1:18" ht="16.5">
      <c r="A11" s="28">
        <v>5</v>
      </c>
      <c r="B11" s="29" t="s">
        <v>57</v>
      </c>
      <c r="C11" s="28">
        <v>14</v>
      </c>
      <c r="D11" s="28">
        <v>1988</v>
      </c>
      <c r="E11" s="28">
        <v>16</v>
      </c>
      <c r="F11" s="30">
        <v>1973</v>
      </c>
      <c r="G11" s="30">
        <v>19</v>
      </c>
      <c r="H11" s="25">
        <v>3</v>
      </c>
      <c r="I11" s="26">
        <f t="shared" si="0"/>
        <v>99.84962406015038</v>
      </c>
      <c r="J11" s="30">
        <v>5</v>
      </c>
      <c r="K11" s="25">
        <v>0</v>
      </c>
      <c r="L11" s="28">
        <v>2</v>
      </c>
      <c r="M11" s="30">
        <v>1994</v>
      </c>
      <c r="N11" s="30">
        <v>1</v>
      </c>
      <c r="O11" s="28">
        <v>1</v>
      </c>
      <c r="P11" s="31">
        <v>1288</v>
      </c>
      <c r="Q11" s="11">
        <f t="shared" si="1"/>
        <v>64.7887323943662</v>
      </c>
      <c r="R11" s="31"/>
    </row>
    <row r="12" spans="1:18" ht="16.5">
      <c r="A12" s="28">
        <v>6</v>
      </c>
      <c r="B12" s="29" t="s">
        <v>58</v>
      </c>
      <c r="C12" s="28">
        <v>75</v>
      </c>
      <c r="D12" s="28">
        <v>1289</v>
      </c>
      <c r="E12" s="28">
        <v>29</v>
      </c>
      <c r="F12" s="30">
        <v>1226</v>
      </c>
      <c r="G12" s="30">
        <v>90</v>
      </c>
      <c r="H12" s="25">
        <v>3</v>
      </c>
      <c r="I12" s="26">
        <f t="shared" si="0"/>
        <v>99.77255496588324</v>
      </c>
      <c r="J12" s="30">
        <v>39</v>
      </c>
      <c r="K12" s="25">
        <v>6</v>
      </c>
      <c r="L12" s="28">
        <v>0</v>
      </c>
      <c r="M12" s="30">
        <v>1305</v>
      </c>
      <c r="N12" s="30">
        <v>14</v>
      </c>
      <c r="O12" s="28">
        <v>6</v>
      </c>
      <c r="P12" s="31">
        <v>451</v>
      </c>
      <c r="Q12" s="11">
        <f t="shared" si="1"/>
        <v>34.98836307214896</v>
      </c>
      <c r="R12" s="31">
        <v>4</v>
      </c>
    </row>
    <row r="13" spans="1:18" ht="16.5">
      <c r="A13" s="28">
        <v>7</v>
      </c>
      <c r="B13" s="29" t="s">
        <v>59</v>
      </c>
      <c r="C13" s="28">
        <v>17</v>
      </c>
      <c r="D13" s="28">
        <v>1047</v>
      </c>
      <c r="E13" s="28">
        <v>14</v>
      </c>
      <c r="F13" s="30">
        <v>1047</v>
      </c>
      <c r="G13" s="30">
        <v>10</v>
      </c>
      <c r="H13" s="25">
        <v>1</v>
      </c>
      <c r="I13" s="26">
        <f t="shared" si="0"/>
        <v>99.9054820415879</v>
      </c>
      <c r="J13" s="30">
        <v>4</v>
      </c>
      <c r="K13" s="25">
        <v>1</v>
      </c>
      <c r="L13" s="28">
        <v>1</v>
      </c>
      <c r="M13" s="30">
        <v>1057</v>
      </c>
      <c r="N13" s="30">
        <v>1</v>
      </c>
      <c r="O13" s="28">
        <v>0</v>
      </c>
      <c r="P13" s="31">
        <v>102</v>
      </c>
      <c r="Q13" s="11">
        <f t="shared" si="1"/>
        <v>9.742120343839542</v>
      </c>
      <c r="R13" s="31"/>
    </row>
    <row r="14" spans="1:18" ht="16.5">
      <c r="A14" s="28">
        <v>8</v>
      </c>
      <c r="B14" s="29" t="s">
        <v>60</v>
      </c>
      <c r="C14" s="28">
        <v>31</v>
      </c>
      <c r="D14" s="28">
        <v>1079</v>
      </c>
      <c r="E14" s="28">
        <v>15</v>
      </c>
      <c r="F14" s="30">
        <v>1043</v>
      </c>
      <c r="G14" s="30">
        <v>57</v>
      </c>
      <c r="H14" s="25">
        <v>1</v>
      </c>
      <c r="I14" s="26">
        <f t="shared" si="0"/>
        <v>99.90917347865576</v>
      </c>
      <c r="J14" s="30">
        <v>6</v>
      </c>
      <c r="K14" s="25">
        <v>2</v>
      </c>
      <c r="L14" s="28">
        <v>1</v>
      </c>
      <c r="M14" s="30">
        <v>1094</v>
      </c>
      <c r="N14" s="30">
        <v>7</v>
      </c>
      <c r="O14" s="28">
        <v>11</v>
      </c>
      <c r="P14" s="31">
        <v>353</v>
      </c>
      <c r="Q14" s="11">
        <f t="shared" si="1"/>
        <v>32.71547729379055</v>
      </c>
      <c r="R14" s="31"/>
    </row>
    <row r="15" spans="1:18" ht="16.5">
      <c r="A15" s="28">
        <v>9</v>
      </c>
      <c r="B15" s="29" t="s">
        <v>61</v>
      </c>
      <c r="C15" s="28">
        <v>31</v>
      </c>
      <c r="D15" s="28">
        <v>1202</v>
      </c>
      <c r="E15" s="28">
        <v>14</v>
      </c>
      <c r="F15" s="30">
        <v>1196</v>
      </c>
      <c r="G15" s="30">
        <v>15</v>
      </c>
      <c r="H15" s="25">
        <v>1</v>
      </c>
      <c r="I15" s="26">
        <f t="shared" si="0"/>
        <v>99.91749174917491</v>
      </c>
      <c r="J15" s="30">
        <v>18</v>
      </c>
      <c r="K15" s="25">
        <v>3</v>
      </c>
      <c r="L15" s="28">
        <v>0</v>
      </c>
      <c r="M15" s="30">
        <v>1208</v>
      </c>
      <c r="N15" s="30">
        <v>4</v>
      </c>
      <c r="O15" s="28">
        <v>1</v>
      </c>
      <c r="P15" s="31">
        <v>960</v>
      </c>
      <c r="Q15" s="11">
        <f t="shared" si="1"/>
        <v>79.86688851913478</v>
      </c>
      <c r="R15" s="31">
        <v>1</v>
      </c>
    </row>
    <row r="16" spans="1:18" ht="16.5">
      <c r="A16" s="28">
        <v>10</v>
      </c>
      <c r="B16" s="29" t="s">
        <v>62</v>
      </c>
      <c r="C16" s="28">
        <v>44</v>
      </c>
      <c r="D16" s="28">
        <v>1856</v>
      </c>
      <c r="E16" s="28">
        <v>41</v>
      </c>
      <c r="F16" s="30">
        <v>1794</v>
      </c>
      <c r="G16" s="30">
        <v>88</v>
      </c>
      <c r="H16" s="25">
        <v>1</v>
      </c>
      <c r="I16" s="26">
        <f t="shared" si="0"/>
        <v>99.94689325544344</v>
      </c>
      <c r="J16" s="30">
        <v>11</v>
      </c>
      <c r="K16" s="25">
        <v>6</v>
      </c>
      <c r="L16" s="28">
        <v>0</v>
      </c>
      <c r="M16" s="30">
        <v>1874</v>
      </c>
      <c r="N16" s="30">
        <v>9</v>
      </c>
      <c r="O16" s="28">
        <v>3</v>
      </c>
      <c r="P16" s="31">
        <v>392</v>
      </c>
      <c r="Q16" s="11">
        <f t="shared" si="1"/>
        <v>21.120689655172413</v>
      </c>
      <c r="R16" s="31"/>
    </row>
    <row r="17" spans="1:18" ht="16.5">
      <c r="A17" s="28">
        <v>11</v>
      </c>
      <c r="B17" s="29" t="s">
        <v>63</v>
      </c>
      <c r="C17" s="28">
        <v>59</v>
      </c>
      <c r="D17" s="28">
        <v>1187</v>
      </c>
      <c r="E17" s="28">
        <v>47</v>
      </c>
      <c r="F17" s="30">
        <v>1163</v>
      </c>
      <c r="G17" s="30">
        <v>58</v>
      </c>
      <c r="H17" s="25">
        <v>3</v>
      </c>
      <c r="I17" s="26">
        <f t="shared" si="0"/>
        <v>99.75490196078431</v>
      </c>
      <c r="J17" s="30">
        <v>21</v>
      </c>
      <c r="K17" s="25">
        <v>1</v>
      </c>
      <c r="L17" s="28">
        <v>0</v>
      </c>
      <c r="M17" s="30">
        <v>1216</v>
      </c>
      <c r="N17" s="30">
        <v>8</v>
      </c>
      <c r="O17" s="28">
        <v>3</v>
      </c>
      <c r="P17" s="31">
        <v>355</v>
      </c>
      <c r="Q17" s="11">
        <f t="shared" si="1"/>
        <v>29.90732940185341</v>
      </c>
      <c r="R17" s="31">
        <v>2</v>
      </c>
    </row>
    <row r="18" spans="1:18" ht="16.5">
      <c r="A18" s="28">
        <v>12</v>
      </c>
      <c r="B18" s="29" t="s">
        <v>64</v>
      </c>
      <c r="C18" s="28">
        <v>25</v>
      </c>
      <c r="D18" s="28">
        <v>1873</v>
      </c>
      <c r="E18" s="28">
        <v>30</v>
      </c>
      <c r="F18" s="30">
        <v>1869</v>
      </c>
      <c r="G18" s="30">
        <v>13</v>
      </c>
      <c r="H18" s="25">
        <v>3</v>
      </c>
      <c r="I18" s="26">
        <f t="shared" si="0"/>
        <v>99.84084880636604</v>
      </c>
      <c r="J18" s="30">
        <v>9</v>
      </c>
      <c r="K18" s="25">
        <v>4</v>
      </c>
      <c r="L18" s="28">
        <v>0</v>
      </c>
      <c r="M18" s="30">
        <v>1882</v>
      </c>
      <c r="N18" s="30">
        <v>3</v>
      </c>
      <c r="O18" s="28">
        <v>2</v>
      </c>
      <c r="P18" s="31">
        <v>199</v>
      </c>
      <c r="Q18" s="11">
        <f t="shared" si="1"/>
        <v>10.624666310731447</v>
      </c>
      <c r="R18" s="31"/>
    </row>
    <row r="19" spans="1:18" ht="16.5">
      <c r="A19" s="28">
        <v>13</v>
      </c>
      <c r="B19" s="29" t="s">
        <v>65</v>
      </c>
      <c r="C19" s="28">
        <v>54</v>
      </c>
      <c r="D19" s="28">
        <v>1298</v>
      </c>
      <c r="E19" s="28">
        <v>67</v>
      </c>
      <c r="F19" s="30">
        <v>1302</v>
      </c>
      <c r="G19" s="30">
        <v>19</v>
      </c>
      <c r="H19" s="25">
        <v>3</v>
      </c>
      <c r="I19" s="26">
        <f t="shared" si="0"/>
        <v>99.77341389728097</v>
      </c>
      <c r="J19" s="30">
        <v>18</v>
      </c>
      <c r="K19" s="25">
        <v>8</v>
      </c>
      <c r="L19" s="28">
        <v>2</v>
      </c>
      <c r="M19" s="30">
        <v>1317</v>
      </c>
      <c r="N19" s="30">
        <v>7</v>
      </c>
      <c r="O19" s="28">
        <v>3</v>
      </c>
      <c r="P19" s="31">
        <v>154</v>
      </c>
      <c r="Q19" s="11">
        <f t="shared" si="1"/>
        <v>11.864406779661017</v>
      </c>
      <c r="R19" s="31">
        <v>3</v>
      </c>
    </row>
    <row r="20" spans="1:18" ht="16.5">
      <c r="A20" s="28">
        <v>14</v>
      </c>
      <c r="B20" s="29" t="s">
        <v>66</v>
      </c>
      <c r="C20" s="28">
        <v>13</v>
      </c>
      <c r="D20" s="28">
        <v>286</v>
      </c>
      <c r="E20" s="28">
        <v>7</v>
      </c>
      <c r="F20" s="30">
        <v>243</v>
      </c>
      <c r="G20" s="30">
        <v>37</v>
      </c>
      <c r="H20" s="25">
        <v>2</v>
      </c>
      <c r="I20" s="26">
        <f t="shared" si="0"/>
        <v>99.29078014184397</v>
      </c>
      <c r="J20" s="30">
        <v>13</v>
      </c>
      <c r="K20" s="25">
        <v>4</v>
      </c>
      <c r="L20" s="28">
        <v>0</v>
      </c>
      <c r="M20" s="30">
        <v>281</v>
      </c>
      <c r="N20" s="30">
        <v>1</v>
      </c>
      <c r="O20" s="28">
        <v>5</v>
      </c>
      <c r="P20" s="31">
        <v>113</v>
      </c>
      <c r="Q20" s="11">
        <f t="shared" si="1"/>
        <v>39.51048951048951</v>
      </c>
      <c r="R20" s="31"/>
    </row>
    <row r="21" spans="1:18" ht="19.5" customHeight="1">
      <c r="A21" s="26">
        <v>15</v>
      </c>
      <c r="B21" s="32" t="s">
        <v>67</v>
      </c>
      <c r="C21" s="33">
        <v>14</v>
      </c>
      <c r="D21" s="33">
        <v>847</v>
      </c>
      <c r="E21" s="33">
        <v>10</v>
      </c>
      <c r="F21" s="33">
        <v>821</v>
      </c>
      <c r="G21" s="33">
        <v>24</v>
      </c>
      <c r="H21" s="34">
        <v>1</v>
      </c>
      <c r="I21" s="26">
        <f t="shared" si="0"/>
        <v>99.88179669030734</v>
      </c>
      <c r="J21" s="33">
        <v>14</v>
      </c>
      <c r="K21" s="34">
        <v>1</v>
      </c>
      <c r="L21" s="33">
        <v>0</v>
      </c>
      <c r="M21" s="33">
        <v>838</v>
      </c>
      <c r="N21" s="33">
        <v>8</v>
      </c>
      <c r="O21" s="33">
        <v>2</v>
      </c>
      <c r="P21" s="26">
        <v>120</v>
      </c>
      <c r="Q21" s="11">
        <f t="shared" si="1"/>
        <v>14.167650531286895</v>
      </c>
      <c r="R21" s="26"/>
    </row>
    <row r="22" spans="1:18" ht="19.5" customHeight="1">
      <c r="A22" s="26">
        <v>16</v>
      </c>
      <c r="B22" s="32" t="s">
        <v>68</v>
      </c>
      <c r="C22" s="33">
        <v>0</v>
      </c>
      <c r="D22" s="33">
        <v>577</v>
      </c>
      <c r="E22" s="33">
        <v>0</v>
      </c>
      <c r="F22" s="33">
        <v>545</v>
      </c>
      <c r="G22" s="33">
        <v>21</v>
      </c>
      <c r="H22" s="34">
        <v>9</v>
      </c>
      <c r="I22" s="26">
        <f t="shared" si="0"/>
        <v>98.43478260869564</v>
      </c>
      <c r="J22" s="33">
        <v>2</v>
      </c>
      <c r="K22" s="34">
        <v>0</v>
      </c>
      <c r="L22" s="33">
        <v>0</v>
      </c>
      <c r="M22" s="33">
        <v>575</v>
      </c>
      <c r="N22" s="33">
        <v>0</v>
      </c>
      <c r="O22" s="33">
        <v>0</v>
      </c>
      <c r="P22" s="26">
        <v>105</v>
      </c>
      <c r="Q22" s="11">
        <f t="shared" si="1"/>
        <v>18.19757365684575</v>
      </c>
      <c r="R22" s="26"/>
    </row>
    <row r="23" spans="1:18" ht="19.5" customHeight="1">
      <c r="A23" s="10"/>
      <c r="B23" s="12" t="s">
        <v>33</v>
      </c>
      <c r="C23" s="13">
        <f aca="true" t="shared" si="2" ref="C23:H23">SUM(C7:C22)</f>
        <v>588</v>
      </c>
      <c r="D23" s="13">
        <f t="shared" si="2"/>
        <v>21174</v>
      </c>
      <c r="E23" s="13">
        <f t="shared" si="2"/>
        <v>428</v>
      </c>
      <c r="F23" s="13">
        <f t="shared" si="2"/>
        <v>20805</v>
      </c>
      <c r="G23" s="13">
        <f t="shared" si="2"/>
        <v>595</v>
      </c>
      <c r="H23" s="17">
        <f t="shared" si="2"/>
        <v>47</v>
      </c>
      <c r="I23" s="13">
        <f>IF(SUM(C23:D23)&gt;0,SUM(F23:G23)/SUM(F23:H23),"")*100</f>
        <v>99.78085513125379</v>
      </c>
      <c r="J23" s="13">
        <f aca="true" t="shared" si="3" ref="J23:P23">SUM(J7:J22)</f>
        <v>250</v>
      </c>
      <c r="K23" s="17">
        <f t="shared" si="3"/>
        <v>55</v>
      </c>
      <c r="L23" s="13">
        <f t="shared" si="3"/>
        <v>10</v>
      </c>
      <c r="M23" s="13">
        <f t="shared" si="3"/>
        <v>21343</v>
      </c>
      <c r="N23" s="13">
        <f t="shared" si="3"/>
        <v>104</v>
      </c>
      <c r="O23" s="13">
        <f t="shared" si="3"/>
        <v>42</v>
      </c>
      <c r="P23" s="13">
        <f t="shared" si="3"/>
        <v>7036</v>
      </c>
      <c r="Q23" s="14">
        <f>IF(D23&gt;0,P23/D23,"")*100</f>
        <v>33.22943232265986</v>
      </c>
      <c r="R23" s="13">
        <f>SUM(R7:R22)</f>
        <v>13</v>
      </c>
    </row>
    <row r="25" spans="2:16" ht="16.5">
      <c r="B25" s="7" t="s">
        <v>39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7" t="s">
        <v>40</v>
      </c>
      <c r="P25" s="8"/>
    </row>
    <row r="26" spans="2:16" ht="16.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2:16" ht="16.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2:16" ht="16.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2:16" ht="16.5">
      <c r="B29" s="7" t="s">
        <v>41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 t="s">
        <v>42</v>
      </c>
      <c r="P29" s="7"/>
    </row>
    <row r="30" ht="16.5">
      <c r="D30" s="38" t="s">
        <v>75</v>
      </c>
    </row>
  </sheetData>
  <sheetProtection/>
  <mergeCells count="14">
    <mergeCell ref="A5:A6"/>
    <mergeCell ref="B5:B6"/>
    <mergeCell ref="C5:C6"/>
    <mergeCell ref="D5:D6"/>
    <mergeCell ref="E5:E6"/>
    <mergeCell ref="F5:I5"/>
    <mergeCell ref="M5:N5"/>
    <mergeCell ref="O5:O6"/>
    <mergeCell ref="P5:Q5"/>
    <mergeCell ref="R5:R6"/>
    <mergeCell ref="E1:R2"/>
    <mergeCell ref="E3:R3"/>
    <mergeCell ref="J5:K5"/>
    <mergeCell ref="L5:L6"/>
  </mergeCells>
  <printOptions/>
  <pageMargins left="0.58" right="0.24" top="0.39" bottom="0.38" header="0.3" footer="0.26"/>
  <pageSetup horizontalDpi="600" verticalDpi="600" orientation="landscape" paperSize="9" r:id="rId1"/>
  <ignoredErrors>
    <ignoredError sqref="I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28">
      <selection activeCell="K7" sqref="K7"/>
    </sheetView>
  </sheetViews>
  <sheetFormatPr defaultColWidth="9.140625" defaultRowHeight="15"/>
  <cols>
    <col min="1" max="1" width="3.8515625" style="1" customWidth="1"/>
    <col min="2" max="2" width="22.7109375" style="1" customWidth="1"/>
    <col min="3" max="5" width="7.57421875" style="1" customWidth="1"/>
    <col min="6" max="6" width="6.8515625" style="1" customWidth="1"/>
    <col min="7" max="7" width="6.57421875" style="1" customWidth="1"/>
    <col min="8" max="8" width="5.421875" style="1" customWidth="1"/>
    <col min="9" max="10" width="6.8515625" style="1" customWidth="1"/>
    <col min="11" max="12" width="5.8515625" style="1" customWidth="1"/>
    <col min="13" max="13" width="8.140625" style="1" customWidth="1"/>
    <col min="14" max="14" width="5.8515625" style="1" customWidth="1"/>
    <col min="15" max="15" width="4.8515625" style="1" bestFit="1" customWidth="1"/>
    <col min="16" max="16" width="7.7109375" style="1" customWidth="1"/>
    <col min="17" max="17" width="7.57421875" style="1" customWidth="1"/>
    <col min="18" max="18" width="8.57421875" style="1" customWidth="1"/>
    <col min="19" max="16384" width="9.140625" style="1" customWidth="1"/>
  </cols>
  <sheetData>
    <row r="1" spans="1:18" ht="15.75">
      <c r="A1" s="1" t="s">
        <v>37</v>
      </c>
      <c r="B1" s="2"/>
      <c r="C1" s="2"/>
      <c r="D1" s="2"/>
      <c r="E1" s="42" t="s">
        <v>70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27" customHeight="1">
      <c r="A2" s="6" t="s">
        <v>36</v>
      </c>
      <c r="B2" s="2"/>
      <c r="C2" s="2"/>
      <c r="D2" s="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5:18" ht="15.75">
      <c r="E3" s="43" t="s">
        <v>38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5" spans="1:18" ht="15" customHeight="1">
      <c r="A5" s="39" t="s">
        <v>34</v>
      </c>
      <c r="B5" s="39" t="s">
        <v>10</v>
      </c>
      <c r="C5" s="39" t="s">
        <v>9</v>
      </c>
      <c r="D5" s="39" t="s">
        <v>11</v>
      </c>
      <c r="E5" s="39" t="s">
        <v>12</v>
      </c>
      <c r="F5" s="39" t="s">
        <v>8</v>
      </c>
      <c r="G5" s="39"/>
      <c r="H5" s="39"/>
      <c r="I5" s="39"/>
      <c r="J5" s="39" t="s">
        <v>7</v>
      </c>
      <c r="K5" s="39"/>
      <c r="L5" s="39" t="s">
        <v>5</v>
      </c>
      <c r="M5" s="39" t="s">
        <v>6</v>
      </c>
      <c r="N5" s="39"/>
      <c r="O5" s="39" t="s">
        <v>20</v>
      </c>
      <c r="P5" s="40" t="s">
        <v>29</v>
      </c>
      <c r="Q5" s="40"/>
      <c r="R5" s="41" t="s">
        <v>35</v>
      </c>
    </row>
    <row r="6" spans="1:18" ht="63">
      <c r="A6" s="39"/>
      <c r="B6" s="39"/>
      <c r="C6" s="39"/>
      <c r="D6" s="39"/>
      <c r="E6" s="39"/>
      <c r="F6" s="4" t="s">
        <v>19</v>
      </c>
      <c r="G6" s="4" t="s">
        <v>4</v>
      </c>
      <c r="H6" s="15" t="s">
        <v>2</v>
      </c>
      <c r="I6" s="4" t="s">
        <v>32</v>
      </c>
      <c r="J6" s="4" t="s">
        <v>3</v>
      </c>
      <c r="K6" s="15" t="s">
        <v>2</v>
      </c>
      <c r="L6" s="39"/>
      <c r="M6" s="4" t="s">
        <v>1</v>
      </c>
      <c r="N6" s="4" t="s">
        <v>0</v>
      </c>
      <c r="O6" s="39"/>
      <c r="P6" s="5" t="s">
        <v>30</v>
      </c>
      <c r="Q6" s="3" t="s">
        <v>31</v>
      </c>
      <c r="R6" s="41"/>
    </row>
    <row r="7" spans="1:18" ht="15.75">
      <c r="A7" s="18" t="s">
        <v>51</v>
      </c>
      <c r="B7" s="18" t="s">
        <v>49</v>
      </c>
      <c r="C7" s="18">
        <f>SUM(C8:C21)</f>
        <v>1861</v>
      </c>
      <c r="D7" s="18">
        <f aca="true" t="shared" si="0" ref="D7:R7">SUM(D8:D21)</f>
        <v>7535</v>
      </c>
      <c r="E7" s="18">
        <f t="shared" si="0"/>
        <v>755</v>
      </c>
      <c r="F7" s="18">
        <f t="shared" si="0"/>
        <v>5293</v>
      </c>
      <c r="G7" s="18">
        <f t="shared" si="0"/>
        <v>2760</v>
      </c>
      <c r="H7" s="44">
        <f t="shared" si="0"/>
        <v>190</v>
      </c>
      <c r="I7" s="13">
        <f>IF(SUM(C7:D7)&gt;0,SUM(F7:G7)/SUM(F7:H7),"")*100</f>
        <v>97.69501395123135</v>
      </c>
      <c r="J7" s="18">
        <f t="shared" si="0"/>
        <v>984</v>
      </c>
      <c r="K7" s="44">
        <f t="shared" si="0"/>
        <v>149</v>
      </c>
      <c r="L7" s="18">
        <f t="shared" si="0"/>
        <v>20</v>
      </c>
      <c r="M7" s="18">
        <f t="shared" si="0"/>
        <v>7910</v>
      </c>
      <c r="N7" s="18">
        <f t="shared" si="0"/>
        <v>333</v>
      </c>
      <c r="O7" s="18">
        <f t="shared" si="0"/>
        <v>45</v>
      </c>
      <c r="P7" s="18">
        <f t="shared" si="0"/>
        <v>3337</v>
      </c>
      <c r="Q7" s="14">
        <f aca="true" t="shared" si="1" ref="Q7:Q21">IF(D7&gt;0,P7/D7,"")*100</f>
        <v>44.28666224286662</v>
      </c>
      <c r="R7" s="18">
        <f t="shared" si="0"/>
        <v>491</v>
      </c>
    </row>
    <row r="8" spans="1:18" ht="19.5" customHeight="1">
      <c r="A8" s="9">
        <v>1</v>
      </c>
      <c r="B8" s="10" t="s">
        <v>21</v>
      </c>
      <c r="C8" s="9">
        <v>26</v>
      </c>
      <c r="D8" s="9">
        <v>335</v>
      </c>
      <c r="E8" s="9">
        <v>5</v>
      </c>
      <c r="F8" s="9">
        <v>310</v>
      </c>
      <c r="G8" s="9">
        <v>35</v>
      </c>
      <c r="H8" s="16">
        <v>10</v>
      </c>
      <c r="I8" s="9">
        <f>IF(SUM(C8:D8)&gt;0,SUM(F8:G8)/SUM(F8:H8),"")*100</f>
        <v>97.1830985915493</v>
      </c>
      <c r="J8" s="9">
        <v>6</v>
      </c>
      <c r="K8" s="16">
        <v>0</v>
      </c>
      <c r="L8" s="9">
        <v>0</v>
      </c>
      <c r="M8" s="9">
        <v>355</v>
      </c>
      <c r="N8" s="9">
        <v>0</v>
      </c>
      <c r="O8" s="9">
        <v>0</v>
      </c>
      <c r="P8" s="9"/>
      <c r="Q8" s="11">
        <f>IF(D8&gt;0,P8/D8,"")*100</f>
        <v>0</v>
      </c>
      <c r="R8" s="9"/>
    </row>
    <row r="9" spans="1:18" ht="19.5" customHeight="1">
      <c r="A9" s="9">
        <v>2</v>
      </c>
      <c r="B9" s="10" t="s">
        <v>25</v>
      </c>
      <c r="C9" s="9">
        <v>0</v>
      </c>
      <c r="D9" s="9">
        <v>47</v>
      </c>
      <c r="E9" s="9">
        <v>0</v>
      </c>
      <c r="F9" s="9">
        <v>41</v>
      </c>
      <c r="G9" s="9">
        <v>3</v>
      </c>
      <c r="H9" s="16">
        <v>2</v>
      </c>
      <c r="I9" s="9">
        <f aca="true" t="shared" si="2" ref="I9:I22">IF(SUM(C9:D9)&gt;0,SUM(F9:G9)/SUM(F9:H9),"")*100</f>
        <v>95.65217391304348</v>
      </c>
      <c r="J9" s="9">
        <v>1</v>
      </c>
      <c r="K9" s="16">
        <v>0</v>
      </c>
      <c r="L9" s="9">
        <v>0</v>
      </c>
      <c r="M9" s="9">
        <v>46</v>
      </c>
      <c r="N9" s="9">
        <v>0</v>
      </c>
      <c r="O9" s="9">
        <v>0</v>
      </c>
      <c r="P9" s="9">
        <v>37</v>
      </c>
      <c r="Q9" s="11">
        <f t="shared" si="1"/>
        <v>78.72340425531915</v>
      </c>
      <c r="R9" s="9"/>
    </row>
    <row r="10" spans="1:18" ht="19.5" customHeight="1">
      <c r="A10" s="9">
        <v>3</v>
      </c>
      <c r="B10" s="10" t="s">
        <v>16</v>
      </c>
      <c r="C10" s="9">
        <v>6</v>
      </c>
      <c r="D10" s="9">
        <v>40</v>
      </c>
      <c r="E10" s="9">
        <v>1</v>
      </c>
      <c r="F10" s="9">
        <v>39</v>
      </c>
      <c r="G10" s="9">
        <v>6</v>
      </c>
      <c r="H10" s="16">
        <v>0</v>
      </c>
      <c r="I10" s="9">
        <f t="shared" si="2"/>
        <v>100</v>
      </c>
      <c r="J10" s="9">
        <v>1</v>
      </c>
      <c r="K10" s="16">
        <v>0</v>
      </c>
      <c r="L10" s="9">
        <v>0</v>
      </c>
      <c r="M10" s="9">
        <v>45</v>
      </c>
      <c r="N10" s="9">
        <v>0</v>
      </c>
      <c r="O10" s="9">
        <v>0</v>
      </c>
      <c r="P10" s="9"/>
      <c r="Q10" s="11">
        <f t="shared" si="1"/>
        <v>0</v>
      </c>
      <c r="R10" s="9"/>
    </row>
    <row r="11" spans="1:18" ht="19.5" customHeight="1">
      <c r="A11" s="9">
        <v>4</v>
      </c>
      <c r="B11" s="10" t="s">
        <v>17</v>
      </c>
      <c r="C11" s="9">
        <v>0</v>
      </c>
      <c r="D11" s="9">
        <v>12</v>
      </c>
      <c r="E11" s="9">
        <v>0</v>
      </c>
      <c r="F11" s="9">
        <v>12</v>
      </c>
      <c r="G11" s="9">
        <v>0</v>
      </c>
      <c r="H11" s="16">
        <v>0</v>
      </c>
      <c r="I11" s="9">
        <f t="shared" si="2"/>
        <v>100</v>
      </c>
      <c r="J11" s="9">
        <v>0</v>
      </c>
      <c r="K11" s="16">
        <v>0</v>
      </c>
      <c r="L11" s="9">
        <v>0</v>
      </c>
      <c r="M11" s="9">
        <v>12</v>
      </c>
      <c r="N11" s="9">
        <v>0</v>
      </c>
      <c r="O11" s="9">
        <v>0</v>
      </c>
      <c r="P11" s="9">
        <v>10</v>
      </c>
      <c r="Q11" s="11">
        <f t="shared" si="1"/>
        <v>83.33333333333334</v>
      </c>
      <c r="R11" s="9"/>
    </row>
    <row r="12" spans="1:18" ht="19.5" customHeight="1">
      <c r="A12" s="9">
        <v>5</v>
      </c>
      <c r="B12" s="10" t="s">
        <v>26</v>
      </c>
      <c r="C12" s="9">
        <v>0</v>
      </c>
      <c r="D12" s="9">
        <v>6</v>
      </c>
      <c r="E12" s="9">
        <v>0</v>
      </c>
      <c r="F12" s="9">
        <v>5</v>
      </c>
      <c r="G12" s="9">
        <v>1</v>
      </c>
      <c r="H12" s="16">
        <v>0</v>
      </c>
      <c r="I12" s="9">
        <f t="shared" si="2"/>
        <v>100</v>
      </c>
      <c r="J12" s="9">
        <v>0</v>
      </c>
      <c r="K12" s="16">
        <v>0</v>
      </c>
      <c r="L12" s="9">
        <v>0</v>
      </c>
      <c r="M12" s="9">
        <v>6</v>
      </c>
      <c r="N12" s="9">
        <v>0</v>
      </c>
      <c r="O12" s="9">
        <v>0</v>
      </c>
      <c r="P12" s="9">
        <v>2</v>
      </c>
      <c r="Q12" s="11">
        <f t="shared" si="1"/>
        <v>33.33333333333333</v>
      </c>
      <c r="R12" s="9"/>
    </row>
    <row r="13" spans="1:18" ht="19.5" customHeight="1">
      <c r="A13" s="9">
        <v>6</v>
      </c>
      <c r="B13" s="10" t="s">
        <v>14</v>
      </c>
      <c r="C13" s="9">
        <v>0</v>
      </c>
      <c r="D13" s="9">
        <v>2</v>
      </c>
      <c r="E13" s="9">
        <v>0</v>
      </c>
      <c r="F13" s="9">
        <v>2</v>
      </c>
      <c r="G13" s="9">
        <v>0</v>
      </c>
      <c r="H13" s="16">
        <v>0</v>
      </c>
      <c r="I13" s="9">
        <f t="shared" si="2"/>
        <v>100</v>
      </c>
      <c r="J13" s="9">
        <v>0</v>
      </c>
      <c r="K13" s="16">
        <v>0</v>
      </c>
      <c r="L13" s="9">
        <v>0</v>
      </c>
      <c r="M13" s="9">
        <v>2</v>
      </c>
      <c r="N13" s="9">
        <v>0</v>
      </c>
      <c r="O13" s="9">
        <v>0</v>
      </c>
      <c r="P13" s="9">
        <v>1</v>
      </c>
      <c r="Q13" s="11">
        <f t="shared" si="1"/>
        <v>50</v>
      </c>
      <c r="R13" s="9"/>
    </row>
    <row r="14" spans="1:18" ht="19.5" customHeight="1">
      <c r="A14" s="9">
        <v>7</v>
      </c>
      <c r="B14" s="10" t="s">
        <v>18</v>
      </c>
      <c r="C14" s="9">
        <v>1803</v>
      </c>
      <c r="D14" s="9">
        <v>5125</v>
      </c>
      <c r="E14" s="9">
        <v>714</v>
      </c>
      <c r="F14" s="9">
        <v>3489</v>
      </c>
      <c r="G14" s="9">
        <v>2187</v>
      </c>
      <c r="H14" s="16">
        <v>148</v>
      </c>
      <c r="I14" s="9">
        <f t="shared" si="2"/>
        <v>97.45879120879121</v>
      </c>
      <c r="J14" s="9">
        <v>935</v>
      </c>
      <c r="K14" s="16">
        <v>149</v>
      </c>
      <c r="L14" s="9">
        <v>20</v>
      </c>
      <c r="M14" s="9">
        <v>5494</v>
      </c>
      <c r="N14" s="9">
        <v>330</v>
      </c>
      <c r="O14" s="9">
        <v>26</v>
      </c>
      <c r="P14" s="9">
        <v>2434</v>
      </c>
      <c r="Q14" s="11">
        <f t="shared" si="1"/>
        <v>47.49268292682927</v>
      </c>
      <c r="R14" s="9">
        <v>356</v>
      </c>
    </row>
    <row r="15" spans="1:18" ht="19.5" customHeight="1">
      <c r="A15" s="9">
        <v>8</v>
      </c>
      <c r="B15" s="10" t="s">
        <v>15</v>
      </c>
      <c r="C15" s="9">
        <v>1</v>
      </c>
      <c r="D15" s="9">
        <v>11</v>
      </c>
      <c r="E15" s="9">
        <v>1</v>
      </c>
      <c r="F15" s="9">
        <v>1</v>
      </c>
      <c r="G15" s="9">
        <v>7</v>
      </c>
      <c r="H15" s="16">
        <v>3</v>
      </c>
      <c r="I15" s="9">
        <f t="shared" si="2"/>
        <v>72.72727272727273</v>
      </c>
      <c r="J15" s="9">
        <v>1</v>
      </c>
      <c r="K15" s="16">
        <v>0</v>
      </c>
      <c r="L15" s="9">
        <v>0</v>
      </c>
      <c r="M15" s="9">
        <v>9</v>
      </c>
      <c r="N15" s="9">
        <v>2</v>
      </c>
      <c r="O15" s="9">
        <v>0</v>
      </c>
      <c r="P15" s="9"/>
      <c r="Q15" s="11">
        <f t="shared" si="1"/>
        <v>0</v>
      </c>
      <c r="R15" s="9"/>
    </row>
    <row r="16" spans="1:18" ht="19.5" customHeight="1">
      <c r="A16" s="9">
        <v>9</v>
      </c>
      <c r="B16" s="10" t="s">
        <v>27</v>
      </c>
      <c r="C16" s="9">
        <v>1</v>
      </c>
      <c r="D16" s="9">
        <v>44</v>
      </c>
      <c r="E16" s="9">
        <v>0</v>
      </c>
      <c r="F16" s="9">
        <v>32</v>
      </c>
      <c r="G16" s="9">
        <v>12</v>
      </c>
      <c r="H16" s="16">
        <v>0</v>
      </c>
      <c r="I16" s="9">
        <f t="shared" si="2"/>
        <v>100</v>
      </c>
      <c r="J16" s="9">
        <v>1</v>
      </c>
      <c r="K16" s="16">
        <v>0</v>
      </c>
      <c r="L16" s="9">
        <v>0</v>
      </c>
      <c r="M16" s="9">
        <v>44</v>
      </c>
      <c r="N16" s="9">
        <v>0</v>
      </c>
      <c r="O16" s="9">
        <v>0</v>
      </c>
      <c r="P16" s="9">
        <v>29</v>
      </c>
      <c r="Q16" s="11">
        <f t="shared" si="1"/>
        <v>65.9090909090909</v>
      </c>
      <c r="R16" s="9"/>
    </row>
    <row r="17" spans="1:18" ht="19.5" customHeight="1">
      <c r="A17" s="9">
        <v>10</v>
      </c>
      <c r="B17" s="10" t="s">
        <v>28</v>
      </c>
      <c r="C17" s="9">
        <v>5</v>
      </c>
      <c r="D17" s="9">
        <v>427</v>
      </c>
      <c r="E17" s="9">
        <v>0</v>
      </c>
      <c r="F17" s="9">
        <v>401</v>
      </c>
      <c r="G17" s="9">
        <v>22</v>
      </c>
      <c r="H17" s="16">
        <v>0</v>
      </c>
      <c r="I17" s="9">
        <f t="shared" si="2"/>
        <v>100</v>
      </c>
      <c r="J17" s="9">
        <v>9</v>
      </c>
      <c r="K17" s="16">
        <v>0</v>
      </c>
      <c r="L17" s="9">
        <v>0</v>
      </c>
      <c r="M17" s="9">
        <v>423</v>
      </c>
      <c r="N17" s="9">
        <v>0</v>
      </c>
      <c r="O17" s="9">
        <v>7</v>
      </c>
      <c r="P17" s="9">
        <v>426</v>
      </c>
      <c r="Q17" s="11">
        <f t="shared" si="1"/>
        <v>99.76580796252928</v>
      </c>
      <c r="R17" s="9">
        <v>135</v>
      </c>
    </row>
    <row r="18" spans="1:18" ht="19.5" customHeight="1">
      <c r="A18" s="9">
        <v>11</v>
      </c>
      <c r="B18" s="10" t="s">
        <v>13</v>
      </c>
      <c r="C18" s="9">
        <v>4</v>
      </c>
      <c r="D18" s="9">
        <v>882</v>
      </c>
      <c r="E18" s="9">
        <v>3</v>
      </c>
      <c r="F18" s="9">
        <v>464</v>
      </c>
      <c r="G18" s="9">
        <v>418</v>
      </c>
      <c r="H18" s="16">
        <v>0</v>
      </c>
      <c r="I18" s="9">
        <f t="shared" si="2"/>
        <v>100</v>
      </c>
      <c r="J18" s="9">
        <v>4</v>
      </c>
      <c r="K18" s="16">
        <v>0</v>
      </c>
      <c r="L18" s="9">
        <v>0</v>
      </c>
      <c r="M18" s="9">
        <v>882</v>
      </c>
      <c r="N18" s="9">
        <v>0</v>
      </c>
      <c r="O18" s="9">
        <v>6</v>
      </c>
      <c r="P18" s="9">
        <v>94</v>
      </c>
      <c r="Q18" s="11">
        <f t="shared" si="1"/>
        <v>10.657596371882086</v>
      </c>
      <c r="R18" s="9"/>
    </row>
    <row r="19" spans="1:18" ht="19.5" customHeight="1">
      <c r="A19" s="9">
        <v>12</v>
      </c>
      <c r="B19" s="10" t="s">
        <v>22</v>
      </c>
      <c r="C19" s="9">
        <v>0</v>
      </c>
      <c r="D19" s="9">
        <v>19</v>
      </c>
      <c r="E19" s="9">
        <v>4</v>
      </c>
      <c r="F19" s="9">
        <v>15</v>
      </c>
      <c r="G19" s="9">
        <v>4</v>
      </c>
      <c r="H19" s="16">
        <v>0</v>
      </c>
      <c r="I19" s="9">
        <f t="shared" si="2"/>
        <v>100</v>
      </c>
      <c r="J19" s="9">
        <v>0</v>
      </c>
      <c r="K19" s="16">
        <v>0</v>
      </c>
      <c r="L19" s="9">
        <v>0</v>
      </c>
      <c r="M19" s="9">
        <v>19</v>
      </c>
      <c r="N19" s="9">
        <v>0</v>
      </c>
      <c r="O19" s="9">
        <v>2</v>
      </c>
      <c r="P19" s="9">
        <v>18</v>
      </c>
      <c r="Q19" s="11">
        <f t="shared" si="1"/>
        <v>94.73684210526315</v>
      </c>
      <c r="R19" s="9"/>
    </row>
    <row r="20" spans="1:18" ht="19.5" customHeight="1">
      <c r="A20" s="9">
        <v>13</v>
      </c>
      <c r="B20" s="10" t="s">
        <v>23</v>
      </c>
      <c r="C20" s="9">
        <v>12</v>
      </c>
      <c r="D20" s="9">
        <v>572</v>
      </c>
      <c r="E20" s="9">
        <v>27</v>
      </c>
      <c r="F20" s="9">
        <v>472</v>
      </c>
      <c r="G20" s="9">
        <v>64</v>
      </c>
      <c r="H20" s="16">
        <v>27</v>
      </c>
      <c r="I20" s="9">
        <f t="shared" si="2"/>
        <v>95.20426287744228</v>
      </c>
      <c r="J20" s="9">
        <v>21</v>
      </c>
      <c r="K20" s="16">
        <v>0</v>
      </c>
      <c r="L20" s="9">
        <v>0</v>
      </c>
      <c r="M20" s="9">
        <v>563</v>
      </c>
      <c r="N20" s="9">
        <v>0</v>
      </c>
      <c r="O20" s="9">
        <v>0</v>
      </c>
      <c r="P20" s="9">
        <v>274</v>
      </c>
      <c r="Q20" s="11">
        <f t="shared" si="1"/>
        <v>47.9020979020979</v>
      </c>
      <c r="R20" s="9"/>
    </row>
    <row r="21" spans="1:18" ht="19.5" customHeight="1">
      <c r="A21" s="9">
        <v>14</v>
      </c>
      <c r="B21" s="10" t="s">
        <v>24</v>
      </c>
      <c r="C21" s="9">
        <v>3</v>
      </c>
      <c r="D21" s="9">
        <v>13</v>
      </c>
      <c r="E21" s="9">
        <v>0</v>
      </c>
      <c r="F21" s="9">
        <v>10</v>
      </c>
      <c r="G21" s="9">
        <v>1</v>
      </c>
      <c r="H21" s="16">
        <v>0</v>
      </c>
      <c r="I21" s="9">
        <f t="shared" si="2"/>
        <v>100</v>
      </c>
      <c r="J21" s="9">
        <v>5</v>
      </c>
      <c r="K21" s="16">
        <v>0</v>
      </c>
      <c r="L21" s="9">
        <v>0</v>
      </c>
      <c r="M21" s="9">
        <v>10</v>
      </c>
      <c r="N21" s="9">
        <v>1</v>
      </c>
      <c r="O21" s="9">
        <v>4</v>
      </c>
      <c r="P21" s="9">
        <v>12</v>
      </c>
      <c r="Q21" s="11">
        <f t="shared" si="1"/>
        <v>92.3076923076923</v>
      </c>
      <c r="R21" s="9"/>
    </row>
    <row r="22" spans="1:18" ht="19.5" customHeight="1">
      <c r="A22" s="22" t="s">
        <v>52</v>
      </c>
      <c r="B22" s="22" t="s">
        <v>50</v>
      </c>
      <c r="C22" s="13">
        <f aca="true" t="shared" si="3" ref="C22:H22">SUM(C23:C29)</f>
        <v>307</v>
      </c>
      <c r="D22" s="13">
        <f t="shared" si="3"/>
        <v>23754</v>
      </c>
      <c r="E22" s="13">
        <f t="shared" si="3"/>
        <v>84</v>
      </c>
      <c r="F22" s="13">
        <f t="shared" si="3"/>
        <v>2401</v>
      </c>
      <c r="G22" s="13">
        <f t="shared" si="3"/>
        <v>20855</v>
      </c>
      <c r="H22" s="17">
        <f t="shared" si="3"/>
        <v>11</v>
      </c>
      <c r="I22" s="13">
        <f t="shared" si="2"/>
        <v>99.95272274036189</v>
      </c>
      <c r="J22" s="13">
        <f aca="true" t="shared" si="4" ref="J22:P22">SUM(J23:J29)</f>
        <v>727</v>
      </c>
      <c r="K22" s="17">
        <f t="shared" si="4"/>
        <v>0</v>
      </c>
      <c r="L22" s="13">
        <f t="shared" si="4"/>
        <v>0</v>
      </c>
      <c r="M22" s="13">
        <f t="shared" si="4"/>
        <v>23245</v>
      </c>
      <c r="N22" s="13">
        <f t="shared" si="4"/>
        <v>181</v>
      </c>
      <c r="O22" s="13">
        <f t="shared" si="4"/>
        <v>64</v>
      </c>
      <c r="P22" s="13">
        <f t="shared" si="4"/>
        <v>4640</v>
      </c>
      <c r="Q22" s="14">
        <f>IF(D22&gt;0,P22/D22,"")*100</f>
        <v>19.533552243832617</v>
      </c>
      <c r="R22" s="13">
        <f>SUM(R23:R29)</f>
        <v>6954</v>
      </c>
    </row>
    <row r="23" spans="1:18" ht="19.5" customHeight="1">
      <c r="A23" s="26">
        <v>1</v>
      </c>
      <c r="B23" s="37" t="s">
        <v>43</v>
      </c>
      <c r="C23" s="33">
        <v>15</v>
      </c>
      <c r="D23" s="33">
        <v>3925</v>
      </c>
      <c r="E23" s="33">
        <v>0</v>
      </c>
      <c r="F23" s="33">
        <v>256</v>
      </c>
      <c r="G23" s="33">
        <v>3382</v>
      </c>
      <c r="H23" s="34">
        <v>0</v>
      </c>
      <c r="I23" s="26">
        <f>IF(SUM(C23:D23)&gt;0,SUM(F23:G23)/SUM(F23:H23),"")*100</f>
        <v>100</v>
      </c>
      <c r="J23" s="33">
        <v>302</v>
      </c>
      <c r="K23" s="34">
        <v>0</v>
      </c>
      <c r="L23" s="33">
        <v>0</v>
      </c>
      <c r="M23" s="33">
        <v>3457</v>
      </c>
      <c r="N23" s="33">
        <v>181</v>
      </c>
      <c r="O23" s="33">
        <v>12</v>
      </c>
      <c r="P23" s="26">
        <v>0</v>
      </c>
      <c r="Q23" s="27">
        <f>IF(D23&gt;0,P23/D23,"")*100</f>
        <v>0</v>
      </c>
      <c r="R23" s="26">
        <v>0</v>
      </c>
    </row>
    <row r="24" spans="1:18" ht="19.5" customHeight="1">
      <c r="A24" s="26">
        <v>2</v>
      </c>
      <c r="B24" s="37" t="s">
        <v>44</v>
      </c>
      <c r="C24" s="33">
        <v>0</v>
      </c>
      <c r="D24" s="33">
        <v>13</v>
      </c>
      <c r="E24" s="33">
        <v>0</v>
      </c>
      <c r="F24" s="33">
        <v>13</v>
      </c>
      <c r="G24" s="33">
        <v>0</v>
      </c>
      <c r="H24" s="34">
        <v>0</v>
      </c>
      <c r="I24" s="26">
        <f aca="true" t="shared" si="5" ref="I24:I30">IF(SUM(C24:D24)&gt;0,SUM(F24:G24)/SUM(F24:H24),"")*100</f>
        <v>100</v>
      </c>
      <c r="J24" s="33">
        <v>0</v>
      </c>
      <c r="K24" s="34">
        <v>0</v>
      </c>
      <c r="L24" s="33">
        <v>0</v>
      </c>
      <c r="M24" s="33">
        <v>13</v>
      </c>
      <c r="N24" s="33">
        <v>0</v>
      </c>
      <c r="O24" s="33">
        <v>0</v>
      </c>
      <c r="P24" s="26">
        <v>0</v>
      </c>
      <c r="Q24" s="27">
        <f aca="true" t="shared" si="6" ref="Q24:Q30">IF(D24&gt;0,P24/D24,"")*100</f>
        <v>0</v>
      </c>
      <c r="R24" s="26">
        <v>0</v>
      </c>
    </row>
    <row r="25" spans="1:18" ht="19.5" customHeight="1">
      <c r="A25" s="26">
        <v>3</v>
      </c>
      <c r="B25" s="37" t="s">
        <v>72</v>
      </c>
      <c r="C25" s="33">
        <v>208</v>
      </c>
      <c r="D25" s="33">
        <v>10129</v>
      </c>
      <c r="E25" s="33">
        <v>0</v>
      </c>
      <c r="F25" s="33">
        <v>0</v>
      </c>
      <c r="G25" s="36">
        <v>10080</v>
      </c>
      <c r="H25" s="35">
        <v>0</v>
      </c>
      <c r="I25" s="26">
        <f t="shared" si="5"/>
        <v>100</v>
      </c>
      <c r="J25" s="33">
        <v>257</v>
      </c>
      <c r="K25" s="35">
        <v>0</v>
      </c>
      <c r="L25" s="26">
        <v>0</v>
      </c>
      <c r="M25" s="33">
        <v>10129</v>
      </c>
      <c r="N25" s="33">
        <v>0</v>
      </c>
      <c r="O25" s="33">
        <v>0</v>
      </c>
      <c r="P25" s="26">
        <v>4638</v>
      </c>
      <c r="Q25" s="27">
        <f t="shared" si="6"/>
        <v>45.78931780037516</v>
      </c>
      <c r="R25" s="26">
        <v>1502</v>
      </c>
    </row>
    <row r="26" spans="1:18" ht="19.5" customHeight="1">
      <c r="A26" s="26">
        <v>4</v>
      </c>
      <c r="B26" s="37" t="s">
        <v>45</v>
      </c>
      <c r="C26" s="33">
        <v>0</v>
      </c>
      <c r="D26" s="33">
        <v>591</v>
      </c>
      <c r="E26" s="33">
        <v>0</v>
      </c>
      <c r="F26" s="33">
        <v>591</v>
      </c>
      <c r="G26" s="33">
        <v>0</v>
      </c>
      <c r="H26" s="34">
        <v>0</v>
      </c>
      <c r="I26" s="26">
        <f t="shared" si="5"/>
        <v>100</v>
      </c>
      <c r="J26" s="33">
        <v>0</v>
      </c>
      <c r="K26" s="34">
        <v>0</v>
      </c>
      <c r="L26" s="33">
        <v>0</v>
      </c>
      <c r="M26" s="33">
        <v>591</v>
      </c>
      <c r="N26" s="33">
        <v>0</v>
      </c>
      <c r="O26" s="33">
        <v>0</v>
      </c>
      <c r="P26" s="26">
        <v>0</v>
      </c>
      <c r="Q26" s="27">
        <f t="shared" si="6"/>
        <v>0</v>
      </c>
      <c r="R26" s="26">
        <v>0</v>
      </c>
    </row>
    <row r="27" spans="1:18" ht="19.5" customHeight="1">
      <c r="A27" s="26">
        <v>5</v>
      </c>
      <c r="B27" s="37" t="s">
        <v>46</v>
      </c>
      <c r="C27" s="33">
        <v>9</v>
      </c>
      <c r="D27" s="33">
        <v>956</v>
      </c>
      <c r="E27" s="33">
        <v>28</v>
      </c>
      <c r="F27" s="33">
        <v>871</v>
      </c>
      <c r="G27" s="33">
        <v>54</v>
      </c>
      <c r="H27" s="35">
        <v>11</v>
      </c>
      <c r="I27" s="33">
        <f t="shared" si="5"/>
        <v>98.82478632478633</v>
      </c>
      <c r="J27" s="33">
        <v>29</v>
      </c>
      <c r="K27" s="35">
        <v>0</v>
      </c>
      <c r="L27" s="33">
        <v>0</v>
      </c>
      <c r="M27" s="33">
        <v>936</v>
      </c>
      <c r="N27" s="33">
        <v>0</v>
      </c>
      <c r="O27" s="33">
        <v>2</v>
      </c>
      <c r="P27" s="26">
        <v>2</v>
      </c>
      <c r="Q27" s="27">
        <f t="shared" si="6"/>
        <v>0.20920502092050208</v>
      </c>
      <c r="R27" s="26">
        <v>0</v>
      </c>
    </row>
    <row r="28" spans="1:18" ht="19.5" customHeight="1">
      <c r="A28" s="26">
        <v>6</v>
      </c>
      <c r="B28" s="37" t="s">
        <v>47</v>
      </c>
      <c r="C28" s="33">
        <v>8</v>
      </c>
      <c r="D28" s="33">
        <v>691</v>
      </c>
      <c r="E28" s="33">
        <v>6</v>
      </c>
      <c r="F28" s="33">
        <v>670</v>
      </c>
      <c r="G28" s="33">
        <v>0</v>
      </c>
      <c r="H28" s="35">
        <v>0</v>
      </c>
      <c r="I28" s="33">
        <f t="shared" si="5"/>
        <v>100</v>
      </c>
      <c r="J28" s="33">
        <v>29</v>
      </c>
      <c r="K28" s="35">
        <v>0</v>
      </c>
      <c r="L28" s="33">
        <v>0</v>
      </c>
      <c r="M28" s="33">
        <v>670</v>
      </c>
      <c r="N28" s="33">
        <v>0</v>
      </c>
      <c r="O28" s="33">
        <v>0</v>
      </c>
      <c r="P28" s="26">
        <v>0</v>
      </c>
      <c r="Q28" s="27">
        <f t="shared" si="6"/>
        <v>0</v>
      </c>
      <c r="R28" s="26">
        <v>0</v>
      </c>
    </row>
    <row r="29" spans="1:18" ht="19.5" customHeight="1">
      <c r="A29" s="26">
        <v>7</v>
      </c>
      <c r="B29" s="37" t="s">
        <v>48</v>
      </c>
      <c r="C29" s="33">
        <v>67</v>
      </c>
      <c r="D29" s="33">
        <v>7449</v>
      </c>
      <c r="E29" s="33">
        <v>50</v>
      </c>
      <c r="F29" s="33">
        <v>0</v>
      </c>
      <c r="G29" s="33">
        <v>7339</v>
      </c>
      <c r="H29" s="35">
        <v>0</v>
      </c>
      <c r="I29" s="33">
        <f t="shared" si="5"/>
        <v>100</v>
      </c>
      <c r="J29" s="33">
        <v>110</v>
      </c>
      <c r="K29" s="35">
        <v>0</v>
      </c>
      <c r="L29" s="26">
        <v>0</v>
      </c>
      <c r="M29" s="33">
        <v>7449</v>
      </c>
      <c r="N29" s="33">
        <v>0</v>
      </c>
      <c r="O29" s="33">
        <v>50</v>
      </c>
      <c r="P29" s="26">
        <v>0</v>
      </c>
      <c r="Q29" s="27">
        <f t="shared" si="6"/>
        <v>0</v>
      </c>
      <c r="R29" s="26">
        <v>5452</v>
      </c>
    </row>
    <row r="30" spans="1:18" ht="15.75">
      <c r="A30" s="23"/>
      <c r="B30" s="24" t="s">
        <v>33</v>
      </c>
      <c r="C30" s="13">
        <f>C22+C7</f>
        <v>2168</v>
      </c>
      <c r="D30" s="13">
        <f aca="true" t="shared" si="7" ref="D30:R30">D22+D7</f>
        <v>31289</v>
      </c>
      <c r="E30" s="13">
        <f t="shared" si="7"/>
        <v>839</v>
      </c>
      <c r="F30" s="13">
        <f t="shared" si="7"/>
        <v>7694</v>
      </c>
      <c r="G30" s="13">
        <f t="shared" si="7"/>
        <v>23615</v>
      </c>
      <c r="H30" s="17">
        <f t="shared" si="7"/>
        <v>201</v>
      </c>
      <c r="I30" s="13">
        <f t="shared" si="5"/>
        <v>99.36210726753411</v>
      </c>
      <c r="J30" s="13">
        <f t="shared" si="7"/>
        <v>1711</v>
      </c>
      <c r="K30" s="17">
        <f t="shared" si="7"/>
        <v>149</v>
      </c>
      <c r="L30" s="13">
        <f t="shared" si="7"/>
        <v>20</v>
      </c>
      <c r="M30" s="13">
        <f t="shared" si="7"/>
        <v>31155</v>
      </c>
      <c r="N30" s="13">
        <f t="shared" si="7"/>
        <v>514</v>
      </c>
      <c r="O30" s="13">
        <f t="shared" si="7"/>
        <v>109</v>
      </c>
      <c r="P30" s="13">
        <f t="shared" si="7"/>
        <v>7977</v>
      </c>
      <c r="Q30" s="14">
        <f t="shared" si="6"/>
        <v>25.49458276071463</v>
      </c>
      <c r="R30" s="13">
        <f t="shared" si="7"/>
        <v>7445</v>
      </c>
    </row>
    <row r="31" spans="2:18" ht="15.7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20"/>
    </row>
    <row r="32" spans="2:16" ht="16.5">
      <c r="B32" s="7" t="s">
        <v>39</v>
      </c>
      <c r="C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7" t="s">
        <v>40</v>
      </c>
      <c r="P32" s="8"/>
    </row>
    <row r="33" spans="2:16" ht="16.5">
      <c r="B33" s="8"/>
      <c r="C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2:16" ht="16.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2:16" ht="16.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2:16" ht="16.5">
      <c r="B36" s="7" t="s">
        <v>41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 t="s">
        <v>42</v>
      </c>
      <c r="P36" s="7"/>
    </row>
    <row r="38" ht="16.5">
      <c r="D38" s="38" t="s">
        <v>73</v>
      </c>
    </row>
    <row r="39" ht="16.5">
      <c r="D39" s="38" t="s">
        <v>74</v>
      </c>
    </row>
  </sheetData>
  <sheetProtection/>
  <mergeCells count="14">
    <mergeCell ref="P5:Q5"/>
    <mergeCell ref="F5:I5"/>
    <mergeCell ref="R5:R6"/>
    <mergeCell ref="E1:R2"/>
    <mergeCell ref="E3:R3"/>
    <mergeCell ref="E5:E6"/>
    <mergeCell ref="L5:L6"/>
    <mergeCell ref="A5:A6"/>
    <mergeCell ref="O5:O6"/>
    <mergeCell ref="J5:K5"/>
    <mergeCell ref="M5:N5"/>
    <mergeCell ref="B5:B6"/>
    <mergeCell ref="C5:C6"/>
    <mergeCell ref="D5:D6"/>
  </mergeCells>
  <printOptions/>
  <pageMargins left="0.5905511811023623" right="0.35433070866141736" top="0.3937007874015748" bottom="0.3937007874015748" header="0.31496062992125984" footer="0.2755905511811024"/>
  <pageSetup horizontalDpi="600" verticalDpi="600" orientation="landscape" paperSize="9" r:id="rId1"/>
  <ignoredErrors>
    <ignoredError sqref="Q30 Q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TRANGTC</dc:creator>
  <cp:keywords/>
  <dc:description/>
  <cp:lastModifiedBy>Windows User</cp:lastModifiedBy>
  <cp:lastPrinted>2020-07-02T01:49:12Z</cp:lastPrinted>
  <dcterms:created xsi:type="dcterms:W3CDTF">2012-03-10T09:32:36Z</dcterms:created>
  <dcterms:modified xsi:type="dcterms:W3CDTF">2020-07-02T07:29:07Z</dcterms:modified>
  <cp:category/>
  <cp:version/>
  <cp:contentType/>
  <cp:contentStatus/>
</cp:coreProperties>
</file>