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bookViews>
  <sheets>
    <sheet name="Bieu 1A" sheetId="4" r:id="rId1"/>
    <sheet name="Bieu 1B" sheetId="5" r:id="rId2"/>
    <sheet name="Bieu 1C" sheetId="8" state="hidden"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khảo sát" sheetId="18" r:id="rId13"/>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J39" i="14" l="1"/>
  <c r="J35" i="14"/>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D14" i="18"/>
  <c r="E14" i="18"/>
  <c r="F14" i="18"/>
  <c r="G14" i="18"/>
  <c r="H14" i="18"/>
  <c r="I14" i="18"/>
  <c r="D31" i="14" l="1"/>
  <c r="E31" i="14"/>
  <c r="G31" i="14"/>
  <c r="H31" i="14"/>
  <c r="I31" i="14"/>
  <c r="K31" i="14"/>
  <c r="L31" i="14"/>
  <c r="M31" i="14"/>
  <c r="N31" i="14"/>
  <c r="O31" i="14"/>
  <c r="P31" i="14"/>
  <c r="Q31" i="14"/>
  <c r="J30" i="14"/>
  <c r="F30" i="14"/>
  <c r="C30" i="14"/>
  <c r="J26" i="4"/>
  <c r="J27" i="4"/>
  <c r="F26" i="4"/>
  <c r="F27" i="4"/>
  <c r="D28" i="4"/>
  <c r="E28" i="4"/>
  <c r="G28" i="4"/>
  <c r="H28" i="4"/>
  <c r="I28" i="4"/>
  <c r="K28" i="4"/>
  <c r="L28" i="4"/>
  <c r="M28" i="4"/>
  <c r="N28" i="4"/>
  <c r="O28" i="4"/>
  <c r="P28" i="4"/>
  <c r="Q28" i="4"/>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G63" i="18"/>
  <c r="F63" i="18"/>
  <c r="E63" i="18"/>
  <c r="AJ60" i="18"/>
  <c r="AI60" i="18"/>
  <c r="AH60" i="18"/>
  <c r="AG60" i="18"/>
  <c r="AF60" i="18"/>
  <c r="AE60" i="18"/>
  <c r="AD60" i="18"/>
  <c r="AC60" i="18"/>
  <c r="AB60" i="18"/>
  <c r="AA60" i="18"/>
  <c r="Z60" i="18"/>
  <c r="Y60" i="18"/>
  <c r="X60" i="18"/>
  <c r="W60" i="18"/>
  <c r="V60" i="18"/>
  <c r="U60" i="18"/>
  <c r="T60" i="18"/>
  <c r="S60" i="18"/>
  <c r="R60" i="18"/>
  <c r="Q60" i="18"/>
  <c r="P60" i="18"/>
  <c r="O60" i="18"/>
  <c r="N60" i="18"/>
  <c r="M60" i="18"/>
  <c r="L60" i="18"/>
  <c r="K60" i="18"/>
  <c r="J60" i="18"/>
  <c r="I60" i="18"/>
  <c r="H60" i="18"/>
  <c r="G60" i="18"/>
  <c r="F60" i="18"/>
  <c r="E60"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AJ54"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F45" i="18"/>
  <c r="E45"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I42" i="18"/>
  <c r="H42" i="18"/>
  <c r="G42" i="18"/>
  <c r="F42" i="18"/>
  <c r="E42"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H39" i="18"/>
  <c r="G39" i="18"/>
  <c r="F39" i="18"/>
  <c r="E39"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I36" i="18"/>
  <c r="H36" i="18"/>
  <c r="G36" i="18"/>
  <c r="F36" i="18"/>
  <c r="E36"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F33" i="18"/>
  <c r="E33"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F36" i="4"/>
  <c r="C26" i="4" l="1"/>
  <c r="C27" i="4"/>
  <c r="J27" i="14"/>
  <c r="J28" i="14"/>
  <c r="J29" i="14"/>
  <c r="F27" i="14"/>
  <c r="F28" i="14"/>
  <c r="F29" i="14"/>
  <c r="C27" i="14"/>
  <c r="C28" i="14"/>
  <c r="C29" i="14"/>
  <c r="M65" i="18"/>
  <c r="P65" i="18"/>
  <c r="Q65" i="18"/>
  <c r="S65" i="18"/>
  <c r="W65" i="18"/>
  <c r="Z65" i="18"/>
  <c r="AC65" i="18"/>
  <c r="AH65" i="18"/>
  <c r="D65" i="18"/>
  <c r="E65" i="18"/>
  <c r="F65" i="18"/>
  <c r="G65" i="18"/>
  <c r="H65" i="18"/>
  <c r="I65" i="18"/>
  <c r="J65" i="18"/>
  <c r="K65" i="18"/>
  <c r="L65" i="18"/>
  <c r="N65" i="18"/>
  <c r="O65" i="18"/>
  <c r="R65" i="18"/>
  <c r="T65" i="18"/>
  <c r="U65" i="18"/>
  <c r="V65" i="18"/>
  <c r="X65" i="18"/>
  <c r="Y65" i="18"/>
  <c r="AA65" i="18"/>
  <c r="AB65" i="18"/>
  <c r="AD65" i="18"/>
  <c r="AE65" i="18"/>
  <c r="AF65" i="18"/>
  <c r="AG65" i="18"/>
  <c r="AI65" i="18"/>
  <c r="AJ65" i="18"/>
  <c r="AJ66" i="18" s="1"/>
  <c r="Q66" i="18" l="1"/>
  <c r="AC66" i="18"/>
  <c r="G66" i="18"/>
  <c r="AH66" i="18"/>
  <c r="H66" i="18"/>
  <c r="I66" i="18"/>
  <c r="M66" i="18"/>
  <c r="AF66" i="18"/>
  <c r="U66" i="18"/>
  <c r="AG66" i="18"/>
  <c r="AB66" i="18"/>
  <c r="V66" i="18"/>
  <c r="O66" i="18"/>
  <c r="J66" i="18"/>
  <c r="F66" i="18"/>
  <c r="AI66" i="18"/>
  <c r="AD66" i="18"/>
  <c r="X66" i="18"/>
  <c r="R66" i="18"/>
  <c r="K66" i="18"/>
  <c r="S66" i="18"/>
  <c r="AE66" i="18"/>
  <c r="Y66" i="18"/>
  <c r="T66" i="18"/>
  <c r="L66" i="18"/>
  <c r="W66" i="18"/>
  <c r="AA66" i="18"/>
  <c r="N66" i="18"/>
  <c r="E66" i="18"/>
  <c r="Z66" i="18"/>
  <c r="P66" i="18"/>
  <c r="AG15" i="18"/>
  <c r="AC15" i="18"/>
  <c r="Y15" i="18"/>
  <c r="U15" i="18"/>
  <c r="Q15" i="18"/>
  <c r="M15" i="18"/>
  <c r="I15" i="18"/>
  <c r="E15" i="18"/>
  <c r="AH15" i="18"/>
  <c r="AD15" i="18"/>
  <c r="Z15" i="18"/>
  <c r="V15" i="18"/>
  <c r="R15" i="18"/>
  <c r="N15" i="18"/>
  <c r="J15" i="18"/>
  <c r="F15" i="18"/>
  <c r="AI15" i="18"/>
  <c r="AE15" i="18"/>
  <c r="AA15" i="18"/>
  <c r="W15" i="18"/>
  <c r="S15" i="18"/>
  <c r="O15" i="18"/>
  <c r="K15" i="18"/>
  <c r="G15" i="18"/>
  <c r="AJ15" i="18"/>
  <c r="AF15" i="18"/>
  <c r="AB15" i="18"/>
  <c r="X15" i="18"/>
  <c r="T15" i="18"/>
  <c r="P15" i="18"/>
  <c r="L15" i="18"/>
  <c r="H15" i="18"/>
  <c r="J34" i="4"/>
  <c r="J32" i="4"/>
  <c r="J21" i="14"/>
  <c r="J22" i="14"/>
  <c r="J23" i="14"/>
  <c r="F21" i="14"/>
  <c r="F22" i="14"/>
  <c r="F23" i="14"/>
  <c r="C22" i="14"/>
  <c r="C23" i="14"/>
  <c r="J24" i="4" l="1"/>
  <c r="F24" i="4"/>
  <c r="C12" i="8"/>
  <c r="C13" i="8"/>
  <c r="C16" i="8"/>
  <c r="C17" i="8"/>
  <c r="C19" i="8"/>
  <c r="C20" i="8"/>
  <c r="C21" i="8"/>
  <c r="C22" i="8"/>
  <c r="E37" i="4"/>
  <c r="D37" i="4"/>
  <c r="C15" i="8"/>
  <c r="C11" i="8"/>
  <c r="J9" i="5"/>
  <c r="J10" i="5"/>
  <c r="J11" i="5"/>
  <c r="J12" i="5"/>
  <c r="J13" i="5"/>
  <c r="J14" i="5"/>
  <c r="J15" i="5"/>
  <c r="J16" i="5"/>
  <c r="J17" i="5"/>
  <c r="J18" i="5"/>
  <c r="J19" i="5"/>
  <c r="J20" i="5"/>
  <c r="J21" i="5"/>
  <c r="J22" i="5"/>
  <c r="J23" i="5"/>
  <c r="J24" i="5"/>
  <c r="C23" i="8" l="1"/>
  <c r="C24" i="4"/>
  <c r="D38" i="4"/>
  <c r="P25" i="5"/>
  <c r="D12" i="8"/>
  <c r="D13" i="8"/>
  <c r="D15" i="8"/>
  <c r="D16" i="8"/>
  <c r="D17" i="8"/>
  <c r="D19" i="8"/>
  <c r="D21" i="8"/>
  <c r="D22" i="8"/>
  <c r="D23" i="8"/>
  <c r="J26" i="14"/>
  <c r="F26" i="14"/>
  <c r="C26" i="14"/>
  <c r="J24" i="14" l="1"/>
  <c r="J25" i="14"/>
  <c r="F24" i="14"/>
  <c r="F25" i="14"/>
  <c r="C24" i="14"/>
  <c r="C25" i="14"/>
  <c r="J16" i="4"/>
  <c r="F16" i="4"/>
  <c r="Q37" i="4"/>
  <c r="P25" i="15"/>
  <c r="C16" i="4" l="1"/>
  <c r="Q38" i="4" l="1"/>
  <c r="Q40" i="14"/>
  <c r="P40" i="14"/>
  <c r="Q41" i="14" l="1"/>
  <c r="P37" i="4"/>
  <c r="P38" i="4" s="1"/>
  <c r="P41" i="14" l="1"/>
  <c r="J25" i="4" l="1"/>
  <c r="F25" i="4"/>
  <c r="C25" i="4" l="1"/>
  <c r="C21" i="14"/>
  <c r="J33" i="4" l="1"/>
  <c r="J35" i="4"/>
  <c r="J31" i="4"/>
  <c r="J30" i="4"/>
  <c r="F30" i="4"/>
  <c r="C30" i="4" l="1"/>
  <c r="J36" i="4"/>
  <c r="F10" i="14"/>
  <c r="F11" i="14"/>
  <c r="J10" i="14"/>
  <c r="J11" i="14"/>
  <c r="C11" i="14"/>
  <c r="C10" i="14"/>
  <c r="F34" i="14"/>
  <c r="C34" i="14"/>
  <c r="J38" i="14" l="1"/>
  <c r="F38" i="14"/>
  <c r="F39" i="14"/>
  <c r="C38" i="14"/>
  <c r="C39" i="14"/>
  <c r="J45" i="14" l="1"/>
  <c r="F22" i="4"/>
  <c r="F23" i="4"/>
  <c r="J11" i="4"/>
  <c r="J12" i="4"/>
  <c r="J13" i="4"/>
  <c r="J14" i="4"/>
  <c r="J15" i="4"/>
  <c r="J17" i="4"/>
  <c r="J18" i="4"/>
  <c r="J19" i="4"/>
  <c r="J20" i="4"/>
  <c r="J21" i="4"/>
  <c r="J22" i="4"/>
  <c r="J23" i="4"/>
  <c r="J10" i="4"/>
  <c r="J28" i="4" s="1"/>
  <c r="C18" i="8" l="1"/>
  <c r="C23" i="4"/>
  <c r="C22" i="4"/>
  <c r="F35" i="14"/>
  <c r="F36" i="14"/>
  <c r="F37" i="14"/>
  <c r="C35" i="14"/>
  <c r="C36" i="14"/>
  <c r="C37" i="14"/>
  <c r="C33" i="14"/>
  <c r="C40" i="14" l="1"/>
  <c r="C12" i="14"/>
  <c r="C13" i="14"/>
  <c r="C14" i="14"/>
  <c r="C15" i="14"/>
  <c r="C16" i="14"/>
  <c r="C17" i="14"/>
  <c r="C18" i="14"/>
  <c r="C19" i="14"/>
  <c r="C20" i="14"/>
  <c r="F12" i="14"/>
  <c r="F31" i="14" s="1"/>
  <c r="F13" i="14"/>
  <c r="F14" i="14"/>
  <c r="F15" i="14"/>
  <c r="F16" i="14"/>
  <c r="F17" i="14"/>
  <c r="F18" i="14"/>
  <c r="F19" i="14"/>
  <c r="F20" i="14"/>
  <c r="J12" i="14"/>
  <c r="J13" i="14"/>
  <c r="J14" i="14"/>
  <c r="J15" i="14"/>
  <c r="J16" i="14"/>
  <c r="J17" i="14"/>
  <c r="J18" i="14"/>
  <c r="J19" i="14"/>
  <c r="J20" i="14"/>
  <c r="C31" i="14" l="1"/>
  <c r="J31" i="14"/>
  <c r="E25" i="5"/>
  <c r="D11" i="8" l="1"/>
  <c r="T31" i="14"/>
  <c r="C41" i="14"/>
  <c r="F11" i="4" l="1"/>
  <c r="F12" i="4"/>
  <c r="F13" i="4"/>
  <c r="F14" i="4"/>
  <c r="F15" i="4"/>
  <c r="F17" i="4"/>
  <c r="C17" i="4" s="1"/>
  <c r="F18" i="4"/>
  <c r="C18" i="4" s="1"/>
  <c r="F19" i="4"/>
  <c r="C19" i="4" s="1"/>
  <c r="F20" i="4"/>
  <c r="C20" i="4" s="1"/>
  <c r="F21" i="4"/>
  <c r="C21" i="4" s="1"/>
  <c r="C15" i="4" l="1"/>
  <c r="C13" i="4"/>
  <c r="C14" i="4"/>
  <c r="C11" i="4"/>
  <c r="C12" i="4"/>
  <c r="G37" i="4" l="1"/>
  <c r="H37" i="4"/>
  <c r="I37" i="4"/>
  <c r="K37" i="4"/>
  <c r="L37" i="4"/>
  <c r="M37" i="4"/>
  <c r="N37" i="4"/>
  <c r="O37" i="4"/>
  <c r="E38" i="4" l="1"/>
  <c r="N38" i="4"/>
  <c r="M38" i="4"/>
  <c r="L38" i="4"/>
  <c r="O38" i="4"/>
  <c r="K38" i="4"/>
  <c r="H38" i="4"/>
  <c r="G38" i="4"/>
  <c r="I38" i="4"/>
  <c r="C36" i="8"/>
  <c r="C37" i="8"/>
  <c r="C35" i="8"/>
  <c r="C34" i="8"/>
  <c r="C33" i="8"/>
  <c r="C31" i="8"/>
  <c r="C30" i="8"/>
  <c r="C29" i="8"/>
  <c r="C27" i="8"/>
  <c r="C26" i="8"/>
  <c r="I50" i="4" l="1"/>
  <c r="G50" i="4"/>
  <c r="D40" i="14"/>
  <c r="D26" i="8" s="1"/>
  <c r="E40" i="14"/>
  <c r="D27" i="8" s="1"/>
  <c r="G40" i="14"/>
  <c r="D29" i="8" s="1"/>
  <c r="H40" i="14"/>
  <c r="D30" i="8" s="1"/>
  <c r="I40" i="14"/>
  <c r="D31" i="8" s="1"/>
  <c r="K40" i="14"/>
  <c r="D33" i="8" s="1"/>
  <c r="L40" i="14"/>
  <c r="M40" i="14"/>
  <c r="D35" i="8" s="1"/>
  <c r="N40" i="14"/>
  <c r="D36" i="8" s="1"/>
  <c r="O40" i="14"/>
  <c r="D37" i="8" s="1"/>
  <c r="D34" i="8" l="1"/>
  <c r="L41" i="14"/>
  <c r="E41" i="14"/>
  <c r="O41" i="14"/>
  <c r="G45" i="14" s="1"/>
  <c r="N41" i="14"/>
  <c r="M41" i="14"/>
  <c r="K41" i="14"/>
  <c r="H41" i="14"/>
  <c r="D41" i="14"/>
  <c r="G41" i="14"/>
  <c r="I41" i="14"/>
  <c r="F31" i="4" l="1"/>
  <c r="F32" i="4"/>
  <c r="F33" i="4"/>
  <c r="F34" i="4"/>
  <c r="F35" i="4"/>
  <c r="C36" i="4"/>
  <c r="C34" i="4" l="1"/>
  <c r="C33" i="4"/>
  <c r="C31" i="4"/>
  <c r="C35" i="4"/>
  <c r="C32" i="4"/>
  <c r="C37" i="4" l="1"/>
  <c r="J34" i="14" l="1"/>
  <c r="J36" i="14"/>
  <c r="N10" i="13" l="1"/>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8" i="4" s="1"/>
  <c r="R28" i="4" s="1"/>
  <c r="C14" i="8" l="1"/>
  <c r="F37" i="4"/>
  <c r="C28" i="8"/>
  <c r="D25" i="5"/>
  <c r="G25" i="5"/>
  <c r="H25" i="5"/>
  <c r="I25" i="5"/>
  <c r="K25" i="5"/>
  <c r="L25" i="5"/>
  <c r="M25" i="5"/>
  <c r="N25" i="5"/>
  <c r="O25" i="5"/>
  <c r="F38" i="4" l="1"/>
  <c r="G51" i="4" s="1"/>
  <c r="H38" i="5"/>
  <c r="R13" i="13"/>
  <c r="T13" i="13"/>
  <c r="G42"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33" i="14" l="1"/>
  <c r="F40" i="14" s="1"/>
  <c r="D28" i="8" s="1"/>
  <c r="D14" i="8"/>
  <c r="F41" i="14" l="1"/>
  <c r="G43"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6" i="15" l="1"/>
  <c r="L26" i="15"/>
  <c r="M26" i="15"/>
  <c r="N26" i="15"/>
  <c r="O26" i="15"/>
  <c r="G26" i="15"/>
  <c r="I28" i="15" s="1"/>
  <c r="H26" i="15"/>
  <c r="I26" i="15"/>
  <c r="G27" i="15" l="1"/>
  <c r="J33" i="14"/>
  <c r="J37" i="14"/>
  <c r="D25" i="8" l="1"/>
  <c r="J40"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10" i="15" l="1"/>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F25" i="15"/>
  <c r="J25" i="15"/>
  <c r="D47" i="8"/>
  <c r="D45" i="8"/>
  <c r="D44" i="8"/>
  <c r="D43" i="8"/>
  <c r="E26" i="15"/>
  <c r="D41" i="8" s="1"/>
  <c r="D26" i="15"/>
  <c r="D40" i="8" s="1"/>
  <c r="D18" i="8"/>
  <c r="C50" i="8"/>
  <c r="C40" i="8"/>
  <c r="C41" i="8"/>
  <c r="C43" i="8"/>
  <c r="C44" i="8"/>
  <c r="C45" i="8"/>
  <c r="C47" i="8"/>
  <c r="C48" i="8"/>
  <c r="C49" i="8"/>
  <c r="C51" i="8"/>
  <c r="J41" i="14" l="1"/>
  <c r="D39" i="8"/>
  <c r="C22" i="15"/>
  <c r="C18" i="15"/>
  <c r="C16" i="15"/>
  <c r="C14" i="15"/>
  <c r="C10" i="15"/>
  <c r="C25" i="15"/>
  <c r="C24" i="15"/>
  <c r="C21" i="15"/>
  <c r="C20" i="15"/>
  <c r="C17" i="15"/>
  <c r="C13" i="15"/>
  <c r="C12" i="15"/>
  <c r="J26" i="15"/>
  <c r="D46" i="8" s="1"/>
  <c r="C23" i="15"/>
  <c r="C19" i="15"/>
  <c r="C15" i="15"/>
  <c r="C11" i="15"/>
  <c r="F26"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6" i="15" l="1"/>
  <c r="D42" i="8"/>
  <c r="G28"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H39" i="5" s="1"/>
  <c r="C15" i="11" l="1"/>
  <c r="C17" i="11"/>
  <c r="C12" i="11"/>
  <c r="J25" i="5"/>
  <c r="C46" i="8" s="1"/>
  <c r="C13" i="11"/>
  <c r="F28" i="11"/>
  <c r="C25" i="11"/>
  <c r="C21" i="11"/>
  <c r="J28" i="11"/>
  <c r="C16" i="11"/>
  <c r="C19" i="11"/>
  <c r="C42" i="8"/>
  <c r="C24" i="5"/>
  <c r="C62" i="18" s="1"/>
  <c r="D63" i="18" s="1"/>
  <c r="C15" i="5"/>
  <c r="C29" i="18" s="1"/>
  <c r="D30" i="18" s="1"/>
  <c r="C10" i="5"/>
  <c r="C38" i="18" s="1"/>
  <c r="D39" i="18" s="1"/>
  <c r="C26" i="11"/>
  <c r="C24" i="11"/>
  <c r="C22" i="11"/>
  <c r="C20" i="11"/>
  <c r="C18" i="11"/>
  <c r="C14" i="11"/>
  <c r="C23" i="5"/>
  <c r="C56" i="18" s="1"/>
  <c r="D57" i="18" s="1"/>
  <c r="C22" i="5"/>
  <c r="C59" i="18" s="1"/>
  <c r="D60" i="18" s="1"/>
  <c r="C21" i="5"/>
  <c r="C17" i="18" s="1"/>
  <c r="C20" i="5"/>
  <c r="C53" i="18" s="1"/>
  <c r="D54" i="18" s="1"/>
  <c r="C19" i="5"/>
  <c r="C50" i="18" s="1"/>
  <c r="D51" i="18" s="1"/>
  <c r="C18" i="5"/>
  <c r="C26" i="18" s="1"/>
  <c r="D27" i="18" s="1"/>
  <c r="C17" i="5"/>
  <c r="C23" i="18" s="1"/>
  <c r="D24" i="18" s="1"/>
  <c r="C16" i="5"/>
  <c r="C44" i="18" s="1"/>
  <c r="D45" i="18" s="1"/>
  <c r="C14" i="5"/>
  <c r="C20" i="18" s="1"/>
  <c r="D21" i="18" s="1"/>
  <c r="C13" i="5"/>
  <c r="C35" i="18" s="1"/>
  <c r="D36" i="18" s="1"/>
  <c r="C12" i="5"/>
  <c r="C41" i="18" s="1"/>
  <c r="D42" i="18" s="1"/>
  <c r="C11" i="5"/>
  <c r="C47" i="18" s="1"/>
  <c r="D48" i="18" s="1"/>
  <c r="C9" i="5"/>
  <c r="C32" i="18" s="1"/>
  <c r="D33" i="18" s="1"/>
  <c r="C14" i="18" l="1"/>
  <c r="D15" i="18" s="1"/>
  <c r="D18" i="18"/>
  <c r="J37" i="4"/>
  <c r="X48" i="13"/>
  <c r="X30" i="13"/>
  <c r="X27" i="13"/>
  <c r="X12" i="13"/>
  <c r="X42" i="13"/>
  <c r="X51" i="13"/>
  <c r="X21" i="13"/>
  <c r="X24" i="13"/>
  <c r="X39" i="13"/>
  <c r="X36" i="13"/>
  <c r="X45" i="13"/>
  <c r="X54" i="13"/>
  <c r="X33" i="13"/>
  <c r="X15" i="13"/>
  <c r="X9" i="13"/>
  <c r="C32" i="8"/>
  <c r="C28" i="11"/>
  <c r="C25" i="5"/>
  <c r="C10" i="4"/>
  <c r="C28" i="4" s="1"/>
  <c r="C11" i="18" l="1"/>
  <c r="C38" i="4"/>
  <c r="C39" i="8"/>
  <c r="N39" i="5"/>
  <c r="J38" i="4"/>
  <c r="X57" i="13"/>
  <c r="C25" i="8"/>
  <c r="G17" i="12"/>
  <c r="H17" i="12"/>
  <c r="C65" i="18" l="1"/>
  <c r="D66" i="18" s="1"/>
  <c r="D12" i="18"/>
  <c r="U9" i="12"/>
</calcChain>
</file>

<file path=xl/sharedStrings.xml><?xml version="1.0" encoding="utf-8"?>
<sst xmlns="http://schemas.openxmlformats.org/spreadsheetml/2006/main" count="1019" uniqueCount="501">
  <si>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</si>
  <si>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</si>
  <si>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</si>
  <si>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</si>
  <si>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</si>
  <si>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</si>
  <si>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</si>
  <si>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</si>
  <si>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</si>
  <si>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</si>
  <si>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</si>
  <si>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</si>
  <si>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</si>
  <si>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</si>
  <si>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</si>
  <si>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</si>
  <si>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</si>
  <si>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</si>
  <si>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</si>
  <si>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</si>
  <si>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</si>
  <si>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</si>
  <si>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</si>
  <si>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</si>
  <si>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</si>
  <si>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</si>
  <si>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</si>
  <si>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</si>
  <si>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</si>
  <si>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</si>
  <si>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</si>
  <si>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</si>
  <si>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</si>
  <si>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</si>
  <si>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</si>
  <si>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</si>
  <si>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</si>
  <si>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</si>
  <si>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</si>
  <si>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</si>
  <si>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</si>
  <si>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</si>
  <si>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</si>
  <si>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</si>
  <si>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</si>
  <si>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</si>
  <si>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</si>
  <si>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</si>
  <si>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</si>
  <si>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</si>
  <si>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</si>
  <si>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</si>
  <si>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</si>
  <si>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</si>
  <si>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</si>
  <si>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</si>
  <si>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</si>
  <si>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</si>
  <si>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</si>
  <si>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</si>
  <si>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</si>
  <si>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</si>
  <si>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</si>
  <si>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</si>
  <si>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</si>
  <si>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</si>
  <si>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</si>
  <si>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</si>
  <si>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</si>
  <si>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</si>
  <si>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</si>
  <si>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</si>
  <si>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</si>
  <si>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</si>
  <si>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</si>
  <si>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</si>
  <si>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</si>
  <si>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</si>
  <si>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</si>
  <si>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</si>
  <si>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</si>
  <si>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</si>
  <si>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</si>
  <si>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</si>
  <si>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</si>
  <si>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</si>
  <si>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</si>
  <si>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</si>
  <si>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</si>
  <si>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</si>
  <si>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</si>
  <si>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</si>
  <si>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</si>
  <si>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</si>
  <si>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</si>
  <si>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</si>
  <si>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</si>
  <si>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</si>
  <si>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</si>
  <si>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</si>
  <si>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</si>
  <si>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</si>
  <si>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</si>
  <si>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</si>
  <si>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</si>
  <si>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</si>
  <si>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</si>
  <si>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</si>
  <si>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</si>
  <si>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</si>
  <si>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</si>
  <si>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</si>
  <si>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</si>
  <si>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</si>
  <si>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</si>
  <si>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</si>
  <si>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</si>
  <si>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</si>
  <si>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</si>
  <si>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</si>
  <si>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</si>
  <si>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</si>
  <si>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</si>
  <si>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</si>
  <si>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</si>
  <si>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</si>
  <si>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</si>
  <si>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</si>
  <si>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</si>
  <si>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</si>
  <si>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</si>
  <si>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</si>
  <si>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</si>
  <si>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</si>
  <si>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</si>
  <si>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</si>
  <si>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</si>
  <si>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</si>
  <si>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</si>
  <si>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</si>
  <si>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</si>
  <si>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</si>
  <si>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</si>
  <si>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</si>
  <si>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</si>
  <si>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</si>
  <si>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</si>
  <si>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</si>
  <si>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</si>
  <si>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</si>
  <si>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</si>
  <si>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</si>
  <si>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</si>
  <si>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</si>
  <si>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</si>
  <si>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</si>
  <si>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</si>
  <si>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</si>
  <si>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</si>
  <si>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</si>
  <si>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</si>
  <si>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</si>
  <si>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</si>
  <si>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</si>
  <si>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</si>
  <si>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</si>
  <si>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</si>
  <si>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</si>
  <si>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</si>
  <si>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</si>
  <si>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</si>
  <si>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</si>
  <si>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</si>
  <si>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</si>
  <si>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</si>
  <si>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</si>
  <si>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</si>
  <si>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</si>
  <si>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</si>
  <si>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</si>
  <si>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</si>
  <si>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</si>
  <si>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</si>
  <si>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</si>
  <si>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</si>
  <si>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</si>
  <si>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</si>
  <si>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</si>
  <si>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</si>
  <si>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</si>
  <si>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</si>
  <si>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</si>
  <si>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</si>
  <si>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</si>
  <si>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</si>
  <si>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</si>
  <si>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</si>
  <si>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</si>
  <si>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</si>
  <si>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</si>
  <si>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</si>
  <si>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</si>
  <si>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</si>
  <si>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</si>
  <si>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</si>
  <si>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</si>
  <si>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</si>
  <si>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</si>
  <si>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</si>
  <si>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</si>
  <si>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</si>
  <si>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</si>
  <si>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</si>
  <si>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</si>
  <si>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</si>
  <si>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</si>
  <si>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</si>
  <si>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</si>
  <si>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</si>
  <si>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</si>
  <si>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</si>
  <si>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</si>
  <si>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</si>
  <si>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</si>
  <si>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</si>
  <si>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</si>
  <si>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</si>
  <si>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</si>
  <si>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</si>
  <si>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</si>
  <si>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</si>
  <si>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</si>
  <si>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</si>
  <si>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</si>
  <si>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</si>
  <si>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</si>
  <si>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</si>
  <si>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</si>
  <si>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</si>
  <si>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</si>
  <si>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</si>
  <si>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</si>
  <si>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</si>
  <si>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</si>
  <si>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</si>
  <si>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</si>
  <si>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</si>
  <si>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</si>
  <si>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</si>
  <si>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</si>
  <si>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</si>
  <si>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</si>
  <si>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</si>
  <si>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</si>
  <si>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</si>
  <si>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</si>
  <si>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</si>
  <si>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</si>
  <si>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</si>
  <si>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</si>
  <si>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</si>
  <si>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</si>
  <si>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</si>
  <si>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</si>
  <si>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</si>
  <si>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</si>
  <si>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</si>
  <si>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</si>
  <si>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</si>
  <si>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</si>
  <si>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</si>
  <si>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</si>
  <si>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</si>
  <si>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</si>
  <si>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</si>
  <si>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</si>
  <si>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</si>
  <si>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</si>
  <si>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</si>
  <si>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</si>
  <si>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</si>
  <si>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</si>
  <si>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</si>
  <si>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</si>
  <si>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</si>
  <si>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</si>
  <si>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</si>
  <si>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</si>
  <si>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</si>
  <si>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</si>
  <si>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</si>
  <si>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</si>
  <si>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</si>
  <si>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</si>
  <si>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</si>
  <si>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</si>
  <si>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</si>
  <si>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</si>
  <si>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</si>
  <si>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</si>
  <si>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</si>
  <si>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</si>
  <si>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</si>
  <si>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</si>
  <si>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</si>
  <si>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</si>
  <si>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</si>
  <si>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</si>
  <si>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</si>
  <si>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</si>
  <si>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</si>
  <si>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</si>
  <si>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</si>
  <si>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</si>
  <si>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</si>
  <si>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</si>
  <si>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</si>
  <si>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</si>
  <si>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</si>
  <si>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</si>
  <si>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</si>
  <si>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</si>
  <si>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</si>
  <si>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</si>
  <si>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</si>
  <si>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</si>
  <si>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</si>
  <si>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</si>
  <si>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</si>
  <si>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</si>
  <si>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</si>
  <si>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</si>
  <si>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</si>
  <si>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</si>
  <si>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</si>
  <si>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</si>
  <si>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</si>
  <si>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</si>
  <si>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</si>
  <si>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</si>
  <si>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</si>
  <si>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</si>
  <si>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</si>
  <si>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</si>
  <si>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</si>
  <si>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</si>
  <si>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</si>
  <si>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</si>
  <si>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</si>
  <si>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</si>
  <si>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</si>
  <si>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</si>
  <si>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</si>
  <si>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</si>
  <si>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</si>
  <si>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</si>
  <si>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</si>
  <si>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</si>
  <si>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</si>
  <si>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</si>
  <si>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</si>
  <si>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</si>
  <si>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</si>
  <si>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</si>
  <si>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</si>
  <si>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</si>
  <si>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</si>
  <si>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</si>
  <si>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</si>
  <si>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</si>
  <si>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</si>
  <si>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</si>
  <si>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</si>
  <si>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</si>
  <si>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</si>
  <si>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</si>
  <si>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</si>
  <si>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</si>
  <si>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</si>
  <si>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</si>
  <si>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</si>
  <si>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</si>
  <si>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</si>
  <si>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</si>
  <si>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</si>
  <si>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</si>
  <si>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</si>
  <si>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</si>
  <si>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</si>
  <si>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</si>
  <si>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</si>
  <si>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</si>
  <si>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</si>
  <si>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</si>
  <si>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</si>
  <si>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</si>
  <si>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</si>
  <si>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</si>
  <si>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</si>
  <si>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</si>
  <si>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</si>
  <si>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</si>
  <si>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CỘNG HÒA XÃ HỘI CHỦ NGHĨA VIỆT NAM</t>
  </si>
  <si>
    <t>Độc lập - Tự do - Hạnh phúc</t>
  </si>
  <si>
    <t>TT</t>
  </si>
  <si>
    <t>Số TTHC giải quyết trong tháng</t>
  </si>
  <si>
    <t>Tổng số phiếu khảo sát, lấy ý kiến</t>
  </si>
  <si>
    <t>Tỷ lệ %</t>
  </si>
  <si>
    <t>Tổng 1</t>
  </si>
  <si>
    <t>Căn cước công dân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</si>
  <si>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</si>
  <si>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</si>
  <si>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</si>
  <si>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</si>
  <si>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</si>
  <si>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</si>
  <si>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</si>
  <si>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</si>
  <si>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</si>
  <si>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</si>
  <si>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</si>
  <si>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</si>
  <si>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</si>
  <si>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</si>
  <si>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</si>
  <si>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</si>
  <si>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</si>
  <si>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</si>
  <si>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</si>
  <si>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</si>
  <si>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</si>
  <si>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An toàn vệ sinh thực phẩm</t>
  </si>
  <si>
    <t>BÁO CÁO TỔNG HỢP LŨY KẾ KẾT QUẢ
GIẢI QUYẾT THỦ TỤC HÀNH CHÍNH CỦA TRUNG TÂM HÀNH CHÍNH CÔNG 
THÀNH PHỐ CẨM PHẢ VÀ BỘ PHẬN TIẾP NHẬN VÀ TRẢ KẾT QUẢ CẤP XÃ
Đến ngày 14/03/2021</t>
  </si>
  <si>
    <t>(Kèm theo công văn số          /TTPVHCC-TN&amp;GQTTHC ngày    /02/2021 của Trung tâm Phục vụ hành chính công tỉnh)</t>
  </si>
  <si>
    <t>Về thông tin thủ tục hành chính</t>
  </si>
  <si>
    <t>Việc giải quyết thủ tục hành chính</t>
  </si>
  <si>
    <t>Sự phục vụ của CBCCVC</t>
  </si>
  <si>
    <t>Đánh giá chung</t>
  </si>
  <si>
    <t>Tiếp cận thông tin TTHC</t>
  </si>
  <si>
    <t>Việc công khai thông tin TTHC</t>
  </si>
  <si>
    <t>Các yêu cầu thành phần hồ sơ của TTHC</t>
  </si>
  <si>
    <t>Tiến độ và chất lượng cung cấp DVCTT</t>
  </si>
  <si>
    <t>Thời gian được giải quyết TTHC so với phiếu hẹn</t>
  </si>
  <si>
    <t>Số lần phải liên hệ để hoàn thiện hồ sơ</t>
  </si>
  <si>
    <t>Phí, lệ phí thực hiện TTHC</t>
  </si>
  <si>
    <t>Thái độ ứng xử, tinh thần trách nhiệm của CBCCVC hướng dẫn, tiếp nhận, giải quyết TTHC</t>
  </si>
  <si>
    <t>Cảm nhận chung về chất lượng giải quyết TTHC</t>
  </si>
  <si>
    <t>Trực tiếp tại Trung tâm</t>
  </si>
  <si>
    <t>Trên Cổng dịch vụ công</t>
  </si>
  <si>
    <t>Qua Tổng đài Hành chính công</t>
  </si>
  <si>
    <t>Kênh thông tin khác</t>
  </si>
  <si>
    <t>Chưa biết cách tiếp cận thông tin</t>
  </si>
  <si>
    <t>Đúng thành phần TTHC đã công khai, dễ thực hiện</t>
  </si>
  <si>
    <t>Không đúng thành phần đã công khai/Thủ tục giấy tờ phức tạp, khó hiểu</t>
  </si>
  <si>
    <t>Đánh giá khác</t>
  </si>
  <si>
    <t>Nhanh chóng, thuận tiện, dễ thực hiện</t>
  </si>
  <si>
    <t>Chậm, khó thực hiện, thiếu chính xác</t>
  </si>
  <si>
    <t>Trước ngày hẹn trả kết quả</t>
  </si>
  <si>
    <t>Đúng ngày hẹn trả kết quả</t>
  </si>
  <si>
    <t>Quá hạn nhưng được thông báo bằng văn bản</t>
  </si>
  <si>
    <t>Quá hạn nhưng không được thông báo</t>
  </si>
  <si>
    <t>Không phải liên hệ lần nào để hoàn thiện hồ sơ</t>
  </si>
  <si>
    <t>Một lần duy nhất để hoàn thiện hồ sơ</t>
  </si>
  <si>
    <t>Từ hai lần trở lên</t>
  </si>
  <si>
    <t>Đúng với quy định pháp luật</t>
  </si>
  <si>
    <t>Không đúng với quy định pháp luật</t>
  </si>
  <si>
    <t>Phải chi trả thêm</t>
  </si>
  <si>
    <t>Thân thiện, trách nhiệm</t>
  </si>
  <si>
    <t>Bình thường</t>
  </si>
  <si>
    <t>Không thân thiện, thiếu trách nhiệm</t>
  </si>
  <si>
    <t>Có thái độ nhũng nhiễu, gây phiền hà</t>
  </si>
  <si>
    <t>Trung tâm HCC Thành phố</t>
  </si>
  <si>
    <t>Bộ phận một cửa cấp xã (1+2+3+…)</t>
  </si>
  <si>
    <t>UBND phường Quang Hanh</t>
  </si>
  <si>
    <t>UBND phường Cẩm Thạch</t>
  </si>
  <si>
    <t>UBND phường Thủy</t>
  </si>
  <si>
    <t>UBND phường Trung</t>
  </si>
  <si>
    <t>UBND phường Thành</t>
  </si>
  <si>
    <t>UBND phường Bình</t>
  </si>
  <si>
    <t>UBND phường Tây</t>
  </si>
  <si>
    <t>UBND phường Đông</t>
  </si>
  <si>
    <t>UBND phường Sơn</t>
  </si>
  <si>
    <t>UBND phường Cẩm Thịnh</t>
  </si>
  <si>
    <t>UBND phường Phú</t>
  </si>
  <si>
    <t>UBND phường Cửa Ông</t>
  </si>
  <si>
    <t>UBND phường Mông Dương</t>
  </si>
  <si>
    <t>UBND phường Cộng Hòa</t>
  </si>
  <si>
    <t>UBND phường Cẩm Hải</t>
  </si>
  <si>
    <t>UBND phường Dương Huy</t>
  </si>
  <si>
    <t>Tổng hợp kết quả (I+II)</t>
  </si>
  <si>
    <t>Chứng thực</t>
  </si>
  <si>
    <t>Hộ tịch</t>
  </si>
  <si>
    <t>Thủy sản</t>
  </si>
  <si>
    <t>Cộng dồn từ đầu năm (tính từ ngày 15/12/2021) đến ngày 14 tháng báo cáo</t>
  </si>
  <si>
    <r>
      <t>BÁO CÁO TỔNG HỢP KẾT QUẢ GIẢI QUYẾT THỦ TỤC HÀNH CHÍNH
CỦA TRUNG TÂM HÀNH CHÍNH CÔNG THÀNH PHỐ CẨM PHẢ CHIA THEO CÁC LĨNH VỰC
từ ngày 15</t>
    </r>
    <r>
      <rPr>
        <b/>
        <sz val="12"/>
        <color theme="1"/>
        <rFont val="Times New Roman"/>
        <family val="1"/>
      </rPr>
      <t>/12/2020 đến 14/4/2021</t>
    </r>
  </si>
  <si>
    <t>BÁO CÁO KẾT QUẢ KHẢO SÁT, LẤY Ý KIẾN ĐÁNH GIÁ SỰ HÀI LÒNG CỦA NGƯỜI DÂN TẠI TRUNG TÂM PHỤC VỤ HÀNH CHÍNH CÔNG
VÀ BỘ PHẬN TIẾP NHẬN, TRẢ KẾT QUẢ CẤP XÃ HUYỆN/THÀNH PHỐ/THỊ XÃ…
Tháng 4 năm 2021 (Tính từ ngày 12/3/2021 đến ngày 14/4/2021)</t>
  </si>
  <si>
    <t>ok</t>
  </si>
  <si>
    <t>Lao động, Tiền Lương, Quan hệ lao động</t>
  </si>
  <si>
    <t xml:space="preserve">   </t>
  </si>
  <si>
    <r>
      <t>BÁO CÁO TỔNG HỢP KẾT QUẢ GIẢI QUYẾT THỦ TỤC HÀNH CHÍNH
CỦA TRUNG TÂM HÀNH CHÍNH CÔNG THÀNH PHỐ CẨM PHẢ CHIA THEO CÁC LĨNH VỰC
từ ngày 15</t>
    </r>
    <r>
      <rPr>
        <b/>
        <sz val="12"/>
        <color theme="1"/>
        <rFont val="Times New Roman"/>
        <family val="1"/>
      </rPr>
      <t>/03/2021 đến 14/4/2021</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</si>
  <si>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15/3/2021 đến 14/4/2021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</si>
</sst>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1010000]d/m/yy;@"/>
    <numFmt numFmtId="166" formatCode="0.0%"/>
  </numFmts>
  <fonts count="52"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12"/>
      <color theme="1"/>
      <name val="Times New Roman"/>
      <family val="1"/>
      <charset val="163"/>
    </font>
    <font>
      <b/>
      <sz val="9"/>
      <color theme="1"/>
      <name val="Times New Roman"/>
      <family val="1"/>
      <charset val="163"/>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3">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4" fontId="49" fillId="0" borderId="0" applyFont="0" applyFill="0" applyBorder="0" applyAlignment="0" applyProtection="0"/>
    <xf numFmtId="0" fontId="45" fillId="0" borderId="0"/>
    <xf numFmtId="9" fontId="45" fillId="0" borderId="0" applyFont="0" applyFill="0" applyBorder="0" applyAlignment="0" applyProtection="0"/>
  </cellStyleXfs>
  <cellXfs count="35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0" fontId="48" fillId="0" borderId="0" xfId="0" applyFont="1"/>
    <xf numFmtId="0" fontId="1" fillId="34" borderId="1" xfId="0" applyFont="1" applyFill="1" applyBorder="1"/>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6" fillId="0" borderId="1" xfId="0" applyFont="1" applyBorder="1" applyAlignment="1">
      <alignment horizontal="center"/>
    </xf>
    <xf numFmtId="0" fontId="22" fillId="0" borderId="0" xfId="0" applyFont="1" applyFill="1" applyBorder="1" applyAlignment="1">
      <alignment vertical="top"/>
    </xf>
    <xf numFmtId="0" fontId="22" fillId="33" borderId="0" xfId="0" applyFont="1" applyFill="1" applyBorder="1" applyAlignment="1">
      <alignment vertical="top"/>
    </xf>
    <xf numFmtId="0" fontId="0" fillId="0" borderId="0" xfId="0" applyBorder="1"/>
    <xf numFmtId="0" fontId="0" fillId="33" borderId="0" xfId="0" applyFill="1" applyBorder="1"/>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0" fontId="2" fillId="33" borderId="1" xfId="0" applyFont="1" applyFill="1" applyBorder="1" applyAlignment="1">
      <alignment horizontal="center"/>
    </xf>
    <xf numFmtId="0" fontId="41" fillId="33" borderId="1" xfId="0" applyFont="1" applyFill="1" applyBorder="1" applyAlignment="1">
      <alignment vertical="top"/>
    </xf>
    <xf numFmtId="0" fontId="1" fillId="33" borderId="22" xfId="0" applyFont="1" applyFill="1" applyBorder="1"/>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3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5" fillId="0" borderId="0" xfId="51"/>
    <xf numFmtId="0" fontId="14" fillId="0" borderId="0" xfId="51" applyFont="1"/>
    <xf numFmtId="0" fontId="11" fillId="0" borderId="1" xfId="51" applyFont="1" applyBorder="1" applyAlignment="1">
      <alignment horizontal="center" textRotation="90" wrapText="1" shrinkToFit="1"/>
    </xf>
    <xf numFmtId="0" fontId="13" fillId="0" borderId="1" xfId="51" applyFont="1" applyBorder="1" applyAlignment="1">
      <alignment horizontal="center" vertical="center" wrapText="1" shrinkToFit="1"/>
    </xf>
    <xf numFmtId="0" fontId="47" fillId="0" borderId="1" xfId="51" applyFont="1" applyBorder="1" applyAlignment="1">
      <alignment horizontal="center" vertical="center" wrapText="1" shrinkToFit="1"/>
    </xf>
    <xf numFmtId="0" fontId="11" fillId="0" borderId="1" xfId="51" applyFont="1" applyBorder="1" applyAlignment="1">
      <alignment horizontal="left" vertical="center" wrapText="1" shrinkToFit="1"/>
    </xf>
    <xf numFmtId="3" fontId="11" fillId="0" borderId="1" xfId="51" applyNumberFormat="1" applyFont="1" applyBorder="1" applyAlignment="1">
      <alignment horizontal="right" vertical="center" wrapText="1" shrinkToFit="1"/>
    </xf>
    <xf numFmtId="166" fontId="11" fillId="0" borderId="1" xfId="52" applyNumberFormat="1" applyFont="1" applyBorder="1" applyAlignment="1">
      <alignment horizontal="right" vertical="center" wrapText="1"/>
    </xf>
    <xf numFmtId="164" fontId="14" fillId="0" borderId="0" xfId="45" applyNumberFormat="1" applyFont="1"/>
    <xf numFmtId="0" fontId="13" fillId="0" borderId="1" xfId="51" applyFont="1" applyBorder="1" applyAlignment="1">
      <alignment horizontal="left" vertical="center" wrapText="1" shrinkToFit="1"/>
    </xf>
    <xf numFmtId="3" fontId="13" fillId="0" borderId="1" xfId="51" applyNumberFormat="1" applyFont="1" applyBorder="1" applyAlignment="1">
      <alignment horizontal="right" vertical="center" wrapText="1" shrinkToFit="1"/>
    </xf>
    <xf numFmtId="0" fontId="14" fillId="0" borderId="0" xfId="51" applyFont="1" applyAlignment="1">
      <alignment horizontal="center"/>
    </xf>
    <xf numFmtId="0" fontId="11" fillId="34" borderId="1" xfId="51" applyFont="1" applyFill="1" applyBorder="1" applyAlignment="1">
      <alignment horizontal="center" textRotation="90" wrapText="1" shrinkToFit="1"/>
    </xf>
    <xf numFmtId="0" fontId="47" fillId="34" borderId="1" xfId="51" applyFont="1" applyFill="1" applyBorder="1" applyAlignment="1">
      <alignment horizontal="center" vertical="center" wrapText="1" shrinkToFit="1"/>
    </xf>
    <xf numFmtId="3" fontId="11" fillId="34" borderId="1" xfId="51" applyNumberFormat="1" applyFont="1" applyFill="1" applyBorder="1" applyAlignment="1">
      <alignment horizontal="right" vertical="center" wrapText="1" shrinkToFit="1"/>
    </xf>
    <xf numFmtId="166" fontId="11" fillId="34" borderId="1" xfId="52" applyNumberFormat="1" applyFont="1" applyFill="1" applyBorder="1" applyAlignment="1">
      <alignment horizontal="right" vertical="center" wrapText="1"/>
    </xf>
    <xf numFmtId="3" fontId="13" fillId="34" borderId="1" xfId="51" applyNumberFormat="1" applyFont="1" applyFill="1" applyBorder="1" applyAlignment="1">
      <alignment horizontal="right" vertical="center" wrapText="1" shrinkToFit="1"/>
    </xf>
    <xf numFmtId="0" fontId="14" fillId="34" borderId="0" xfId="51" applyFont="1" applyFill="1"/>
    <xf numFmtId="1" fontId="11" fillId="0" borderId="1" xfId="52" applyNumberFormat="1" applyFont="1" applyBorder="1" applyAlignment="1">
      <alignment horizontal="right" vertical="center" wrapText="1"/>
    </xf>
    <xf numFmtId="1" fontId="11" fillId="34" borderId="1" xfId="52" applyNumberFormat="1" applyFont="1" applyFill="1" applyBorder="1" applyAlignment="1">
      <alignment horizontal="right" vertical="center" wrapText="1"/>
    </xf>
    <xf numFmtId="0" fontId="13" fillId="33" borderId="1" xfId="51" applyFont="1" applyFill="1" applyBorder="1" applyAlignment="1">
      <alignment horizontal="center" vertical="center" wrapText="1" shrinkToFit="1"/>
    </xf>
    <xf numFmtId="0" fontId="11" fillId="33" borderId="1" xfId="51" applyFont="1" applyFill="1" applyBorder="1" applyAlignment="1">
      <alignment horizontal="left" vertical="center" wrapText="1" shrinkToFit="1"/>
    </xf>
    <xf numFmtId="1" fontId="11" fillId="33" borderId="1" xfId="52" applyNumberFormat="1" applyFont="1" applyFill="1" applyBorder="1" applyAlignment="1">
      <alignment horizontal="right" vertical="center" wrapText="1"/>
    </xf>
    <xf numFmtId="164" fontId="14" fillId="33" borderId="0" xfId="45" applyNumberFormat="1" applyFont="1" applyFill="1"/>
    <xf numFmtId="0" fontId="14" fillId="33" borderId="0" xfId="51" applyFont="1" applyFill="1"/>
    <xf numFmtId="0" fontId="14" fillId="33" borderId="0" xfId="51" applyFont="1" applyFill="1" applyAlignment="1">
      <alignment horizontal="center"/>
    </xf>
    <xf numFmtId="0" fontId="14" fillId="33" borderId="0" xfId="51" applyFont="1" applyFill="1" applyAlignment="1">
      <alignment horizontal="center" vertical="center"/>
    </xf>
    <xf numFmtId="0" fontId="1" fillId="33" borderId="0" xfId="51" applyFont="1" applyFill="1" applyAlignment="1">
      <alignment vertical="center"/>
    </xf>
    <xf numFmtId="0" fontId="2" fillId="33" borderId="0" xfId="51" applyFont="1" applyFill="1"/>
    <xf numFmtId="0" fontId="1" fillId="33" borderId="0" xfId="51" applyFont="1" applyFill="1" applyAlignment="1">
      <alignment horizontal="center" vertical="center"/>
    </xf>
    <xf numFmtId="0" fontId="45" fillId="33" borderId="0" xfId="51" applyFill="1"/>
    <xf numFmtId="0" fontId="1" fillId="33" borderId="0" xfId="51" applyFont="1" applyFill="1" applyAlignment="1">
      <alignment horizontal="right"/>
    </xf>
    <xf numFmtId="0" fontId="1" fillId="33" borderId="0" xfId="51" applyFont="1" applyFill="1"/>
    <xf numFmtId="0" fontId="8" fillId="33" borderId="0" xfId="51" applyFont="1" applyFill="1" applyAlignment="1">
      <alignment horizontal="center"/>
    </xf>
    <xf numFmtId="3" fontId="11" fillId="33" borderId="1" xfId="51" applyNumberFormat="1" applyFont="1" applyFill="1" applyBorder="1" applyAlignment="1">
      <alignment horizontal="right" vertical="center" wrapText="1" shrinkToFit="1"/>
    </xf>
    <xf numFmtId="0" fontId="50" fillId="33" borderId="0" xfId="51" applyFont="1" applyFill="1" applyAlignment="1">
      <alignment horizontal="center" vertical="center"/>
    </xf>
    <xf numFmtId="3" fontId="51" fillId="0" borderId="1" xfId="51" applyNumberFormat="1" applyFont="1" applyBorder="1" applyAlignment="1">
      <alignment horizontal="center" vertical="center" wrapText="1" shrinkToFit="1"/>
    </xf>
    <xf numFmtId="3" fontId="51" fillId="0" borderId="1" xfId="51" applyNumberFormat="1" applyFont="1" applyBorder="1" applyAlignment="1">
      <alignment horizontal="right" vertical="center" wrapText="1" shrinkToFit="1"/>
    </xf>
    <xf numFmtId="0" fontId="51" fillId="0" borderId="1" xfId="51" applyFont="1" applyBorder="1" applyAlignment="1">
      <alignment horizontal="center" vertical="center" wrapText="1" shrinkToFit="1"/>
    </xf>
    <xf numFmtId="166" fontId="51" fillId="0" borderId="1" xfId="52" applyNumberFormat="1" applyFont="1" applyBorder="1" applyAlignment="1">
      <alignment horizontal="right" vertical="center" wrapText="1"/>
    </xf>
    <xf numFmtId="1" fontId="51" fillId="0" borderId="1" xfId="52" applyNumberFormat="1" applyFont="1" applyBorder="1" applyAlignment="1">
      <alignment horizontal="right" vertical="center" wrapText="1"/>
    </xf>
    <xf numFmtId="3" fontId="51" fillId="33" borderId="1" xfId="51" applyNumberFormat="1" applyFont="1" applyFill="1" applyBorder="1" applyAlignment="1">
      <alignment horizontal="right" vertical="center" wrapText="1" shrinkToFit="1"/>
    </xf>
    <xf numFmtId="0" fontId="51" fillId="33" borderId="1" xfId="51" applyFont="1" applyFill="1" applyBorder="1" applyAlignment="1">
      <alignment horizontal="center" vertical="center" wrapText="1" shrinkToFit="1"/>
    </xf>
    <xf numFmtId="1" fontId="51" fillId="33" borderId="1" xfId="52" applyNumberFormat="1" applyFont="1" applyFill="1" applyBorder="1" applyAlignment="1">
      <alignment horizontal="right" vertical="center" wrapText="1"/>
    </xf>
    <xf numFmtId="3" fontId="51" fillId="33" borderId="1" xfId="51" applyNumberFormat="1" applyFont="1" applyFill="1" applyBorder="1" applyAlignment="1">
      <alignment horizontal="left" vertical="center" wrapText="1" shrinkToFit="1"/>
    </xf>
    <xf numFmtId="0" fontId="50" fillId="33" borderId="0" xfId="51" applyFont="1" applyFill="1" applyAlignment="1">
      <alignment horizontal="center"/>
    </xf>
    <xf numFmtId="0" fontId="50" fillId="33" borderId="0" xfId="51" applyFont="1" applyFill="1"/>
    <xf numFmtId="0" fontId="50" fillId="0" borderId="0" xfId="51" applyFont="1" applyAlignment="1">
      <alignment horizontal="center"/>
    </xf>
    <xf numFmtId="0" fontId="50" fillId="0" borderId="0" xfId="51" applyFont="1"/>
    <xf numFmtId="0" fontId="13" fillId="38" borderId="1" xfId="51" applyFont="1" applyFill="1" applyBorder="1" applyAlignment="1">
      <alignment horizontal="center" vertical="center" wrapText="1" shrinkToFit="1"/>
    </xf>
    <xf numFmtId="0" fontId="14" fillId="38" borderId="0" xfId="51" applyFont="1" applyFill="1"/>
    <xf numFmtId="164" fontId="14" fillId="38" borderId="0" xfId="45" applyNumberFormat="1" applyFont="1" applyFill="1"/>
    <xf numFmtId="166" fontId="11" fillId="38" borderId="1" xfId="52" applyNumberFormat="1" applyFont="1" applyFill="1" applyBorder="1" applyAlignment="1">
      <alignment horizontal="right" vertical="center" wrapText="1"/>
    </xf>
    <xf numFmtId="0" fontId="1" fillId="0" borderId="7" xfId="0" applyFont="1" applyFill="1" applyBorder="1"/>
    <xf numFmtId="0" fontId="13" fillId="35" borderId="1" xfId="51" applyFont="1" applyFill="1" applyBorder="1" applyAlignment="1">
      <alignment horizontal="center" vertical="center" wrapText="1" shrinkToFit="1"/>
    </xf>
    <xf numFmtId="0" fontId="11" fillId="35" borderId="1" xfId="51" applyFont="1" applyFill="1" applyBorder="1" applyAlignment="1">
      <alignment horizontal="left" vertical="center" wrapText="1" shrinkToFit="1"/>
    </xf>
    <xf numFmtId="3" fontId="51" fillId="35" borderId="1" xfId="51" applyNumberFormat="1" applyFont="1" applyFill="1" applyBorder="1" applyAlignment="1">
      <alignment horizontal="center" vertical="center" wrapText="1" shrinkToFit="1"/>
    </xf>
    <xf numFmtId="3" fontId="51" fillId="35" borderId="1" xfId="51" applyNumberFormat="1" applyFont="1" applyFill="1" applyBorder="1" applyAlignment="1">
      <alignment horizontal="right" vertical="center" wrapText="1" shrinkToFit="1"/>
    </xf>
    <xf numFmtId="0" fontId="51" fillId="35" borderId="1" xfId="51" applyFont="1" applyFill="1" applyBorder="1" applyAlignment="1">
      <alignment horizontal="center" vertical="center" wrapText="1" shrinkToFit="1"/>
    </xf>
    <xf numFmtId="166" fontId="51" fillId="35" borderId="1" xfId="52" applyNumberFormat="1" applyFont="1" applyFill="1" applyBorder="1" applyAlignment="1">
      <alignment horizontal="right" vertical="center" wrapText="1"/>
    </xf>
    <xf numFmtId="166" fontId="11" fillId="35" borderId="1" xfId="52" applyNumberFormat="1" applyFont="1" applyFill="1" applyBorder="1" applyAlignment="1">
      <alignment horizontal="right" vertical="center" wrapText="1"/>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7" borderId="2" xfId="0" applyFont="1" applyFill="1" applyBorder="1" applyAlignment="1">
      <alignment horizontal="center" wrapText="1"/>
    </xf>
    <xf numFmtId="0" fontId="1" fillId="37" borderId="3" xfId="0" applyFont="1" applyFill="1" applyBorder="1" applyAlignment="1">
      <alignment horizontal="center" wrapText="1"/>
    </xf>
    <xf numFmtId="0" fontId="1" fillId="37" borderId="4" xfId="0" applyFont="1" applyFill="1" applyBorder="1" applyAlignment="1">
      <alignment horizontal="center" wrapText="1"/>
    </xf>
    <xf numFmtId="0" fontId="4" fillId="36" borderId="2" xfId="0" applyFont="1" applyFill="1" applyBorder="1" applyAlignment="1">
      <alignment horizontal="center" wrapText="1"/>
    </xf>
    <xf numFmtId="0" fontId="4" fillId="36" borderId="3" xfId="0" applyFont="1" applyFill="1" applyBorder="1" applyAlignment="1">
      <alignment horizontal="center" wrapText="1"/>
    </xf>
    <xf numFmtId="0" fontId="4" fillId="36"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0" fontId="46" fillId="0" borderId="0" xfId="51" applyFont="1" applyAlignment="1">
      <alignment horizontal="center" vertical="center" wrapText="1"/>
    </xf>
    <xf numFmtId="0" fontId="1" fillId="33" borderId="0" xfId="51" applyFont="1" applyFill="1" applyAlignment="1">
      <alignment horizontal="center" vertical="center"/>
    </xf>
    <xf numFmtId="0" fontId="8" fillId="33" borderId="0" xfId="51" applyFont="1" applyFill="1" applyAlignment="1">
      <alignment horizontal="center" vertical="center"/>
    </xf>
    <xf numFmtId="0" fontId="8" fillId="33" borderId="0" xfId="51" applyFont="1" applyFill="1" applyAlignment="1">
      <alignment horizontal="center"/>
    </xf>
    <xf numFmtId="0" fontId="24" fillId="33" borderId="0" xfId="51" applyFont="1" applyFill="1" applyAlignment="1">
      <alignment horizontal="center" wrapText="1"/>
    </xf>
    <xf numFmtId="0" fontId="13" fillId="0" borderId="5" xfId="51" applyFont="1" applyBorder="1" applyAlignment="1">
      <alignment horizontal="center" vertical="center" shrinkToFit="1"/>
    </xf>
    <xf numFmtId="0" fontId="13" fillId="0" borderId="7" xfId="51" applyFont="1" applyBorder="1" applyAlignment="1">
      <alignment horizontal="center" vertical="center" shrinkToFit="1"/>
    </xf>
    <xf numFmtId="0" fontId="13" fillId="0" borderId="6" xfId="51" applyFont="1" applyBorder="1" applyAlignment="1">
      <alignment horizontal="center" vertical="center" shrinkToFit="1"/>
    </xf>
    <xf numFmtId="0" fontId="13" fillId="0" borderId="1" xfId="51" applyFont="1" applyBorder="1" applyAlignment="1">
      <alignment horizontal="center" vertical="center" wrapText="1" shrinkToFit="1"/>
    </xf>
    <xf numFmtId="0" fontId="51" fillId="0" borderId="5" xfId="51" applyFont="1" applyBorder="1" applyAlignment="1">
      <alignment horizontal="center" vertical="center" wrapText="1" shrinkToFit="1"/>
    </xf>
    <xf numFmtId="0" fontId="51" fillId="0" borderId="7" xfId="51" applyFont="1" applyBorder="1" applyAlignment="1">
      <alignment horizontal="center" vertical="center" wrapText="1" shrinkToFit="1"/>
    </xf>
    <xf numFmtId="0" fontId="51" fillId="0" borderId="6" xfId="51" applyFont="1" applyBorder="1" applyAlignment="1">
      <alignment horizontal="center" vertical="center" wrapText="1" shrinkToFit="1"/>
    </xf>
    <xf numFmtId="0" fontId="51" fillId="0" borderId="1" xfId="51" applyFont="1" applyBorder="1" applyAlignment="1">
      <alignment horizontal="center" vertical="center" wrapText="1" shrinkToFit="1"/>
    </xf>
    <xf numFmtId="0" fontId="13" fillId="0" borderId="1" xfId="51" applyFont="1" applyBorder="1" applyAlignment="1">
      <alignment horizontal="center"/>
    </xf>
    <xf numFmtId="0" fontId="13" fillId="0" borderId="2" xfId="51" applyFont="1" applyBorder="1" applyAlignment="1">
      <alignment horizontal="center"/>
    </xf>
    <xf numFmtId="0" fontId="13" fillId="0" borderId="3" xfId="51" applyFont="1" applyBorder="1" applyAlignment="1">
      <alignment horizontal="center"/>
    </xf>
    <xf numFmtId="0" fontId="13" fillId="0" borderId="4" xfId="51" applyFont="1" applyBorder="1" applyAlignment="1">
      <alignment horizontal="center"/>
    </xf>
    <xf numFmtId="0" fontId="13" fillId="0" borderId="1" xfId="51" applyFont="1" applyBorder="1" applyAlignment="1">
      <alignment horizontal="center" vertical="center" wrapText="1"/>
    </xf>
    <xf numFmtId="0" fontId="13" fillId="0" borderId="2" xfId="51" applyFont="1" applyBorder="1" applyAlignment="1">
      <alignment horizontal="left" vertical="center" wrapText="1" shrinkToFit="1"/>
    </xf>
    <xf numFmtId="0" fontId="13" fillId="0" borderId="3" xfId="51" applyFont="1" applyBorder="1" applyAlignment="1">
      <alignment horizontal="left" vertical="center" wrapText="1" shrinkToFit="1"/>
    </xf>
    <xf numFmtId="0" fontId="13" fillId="0" borderId="4" xfId="51" applyFont="1" applyBorder="1" applyAlignment="1">
      <alignment horizontal="left" vertical="center" wrapText="1" shrinkToFit="1"/>
    </xf>
    <xf numFmtId="0" fontId="13" fillId="0" borderId="1" xfId="51" applyFont="1" applyBorder="1" applyAlignment="1">
      <alignment horizontal="center" vertical="center"/>
    </xf>
    <xf numFmtId="0" fontId="13" fillId="38" borderId="2" xfId="51" applyFont="1" applyFill="1" applyBorder="1" applyAlignment="1">
      <alignment horizontal="left" vertical="center" wrapText="1" shrinkToFit="1"/>
    </xf>
    <xf numFmtId="0" fontId="13" fillId="38" borderId="3" xfId="51" applyFont="1" applyFill="1" applyBorder="1" applyAlignment="1">
      <alignment horizontal="left" vertical="center" wrapText="1" shrinkToFit="1"/>
    </xf>
    <xf numFmtId="0" fontId="13" fillId="38" borderId="4" xfId="51" applyFont="1" applyFill="1" applyBorder="1" applyAlignment="1">
      <alignment horizontal="left" vertical="center" wrapText="1" shrinkToFit="1"/>
    </xf>
  </cellXfs>
  <cellStyles count="53">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2 5" xfId="51"/>
    <cellStyle name="Normal 3" xfId="3"/>
    <cellStyle name="Normal 3 2" xfId="49"/>
    <cellStyle name="Normal 4" xfId="47"/>
    <cellStyle name="Note 2" xfId="40"/>
    <cellStyle name="Output 2" xfId="41"/>
    <cellStyle name="Percent 2" xfId="46"/>
    <cellStyle name="Percent 2 5" xfId="52"/>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988517</xdr:colOff>
      <xdr:row>2</xdr:row>
      <xdr:rowOff>9525</xdr:rowOff>
    </xdr:from>
    <xdr:to>
      <xdr:col>6</xdr:col>
      <xdr:colOff>156481</xdr:colOff>
      <xdr:row>2</xdr:row>
      <xdr:rowOff>11113</xdr:rowOff>
    </xdr:to>
    <xdr:cxnSp macro="">
      <xdr:nvCxnSpPr>
        <xdr:cNvPr id="2" name="Straight Connector 1"/>
        <xdr:cNvCxnSpPr/>
      </xdr:nvCxnSpPr>
      <xdr:spPr>
        <a:xfrm>
          <a:off x="1236167" y="409575"/>
          <a:ext cx="2530289"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156322</xdr:colOff>
      <xdr:row>2</xdr:row>
      <xdr:rowOff>2402</xdr:rowOff>
    </xdr:from>
    <xdr:to>
      <xdr:col>33</xdr:col>
      <xdr:colOff>190500</xdr:colOff>
      <xdr:row>2</xdr:row>
      <xdr:rowOff>2402</xdr:rowOff>
    </xdr:to>
    <xdr:cxnSp macro="">
      <xdr:nvCxnSpPr>
        <xdr:cNvPr id="3" name="Straight Connector 2"/>
        <xdr:cNvCxnSpPr/>
      </xdr:nvCxnSpPr>
      <xdr:spPr>
        <a:xfrm>
          <a:off x="12567397" y="402452"/>
          <a:ext cx="20344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abSelected="1" workbookViewId="0">
      <selection activeCell="A9" sqref="A9"/>
    </sheetView>
  </sheetViews>
  <sheetFormatPr defaultRowHeight="15" x14ac:dyDescent="0.25"/>
  <cols>
    <col min="1" max="1" width="5.140625" customWidth="1"/>
    <col min="2" max="2" width="31.140625" customWidth="1"/>
    <col min="3" max="17" width="6" customWidth="1"/>
  </cols>
  <sheetData>
    <row r="1" spans="1:17" x14ac:dyDescent="0.25">
      <c r="A1" s="232" t="s">
        <v>371</v>
      </c>
      <c r="B1" s="232"/>
      <c r="C1" s="2"/>
      <c r="D1" s="2"/>
      <c r="E1" s="2"/>
      <c r="F1" s="2"/>
      <c r="G1" s="2"/>
      <c r="H1" s="2"/>
      <c r="I1" s="2"/>
      <c r="J1" s="2"/>
      <c r="K1" s="2"/>
      <c r="M1" s="16"/>
      <c r="N1" s="16"/>
      <c r="O1" s="31" t="s">
        <v>19</v>
      </c>
    </row>
    <row r="2" spans="1:17" x14ac:dyDescent="0.25">
      <c r="A2" s="232" t="s">
        <v>372</v>
      </c>
      <c r="B2" s="232"/>
      <c r="C2" s="64"/>
      <c r="D2" s="64"/>
      <c r="E2" s="64"/>
      <c r="F2" s="64"/>
      <c r="G2" s="64"/>
      <c r="H2" s="64"/>
      <c r="I2" s="64"/>
      <c r="J2" s="64"/>
      <c r="K2" s="64"/>
      <c r="M2" s="63"/>
      <c r="N2" s="63"/>
      <c r="O2" s="63"/>
    </row>
    <row r="3" spans="1:17" ht="42" customHeight="1" x14ac:dyDescent="0.25">
      <c r="A3" s="239" t="s">
        <v>499</v>
      </c>
      <c r="B3" s="239"/>
      <c r="C3" s="239"/>
      <c r="D3" s="239"/>
      <c r="E3" s="239"/>
      <c r="F3" s="239"/>
      <c r="G3" s="239"/>
      <c r="H3" s="239"/>
      <c r="I3" s="239"/>
      <c r="J3" s="239"/>
      <c r="K3" s="239"/>
      <c r="L3" s="239"/>
      <c r="M3" s="239"/>
      <c r="N3" s="239"/>
      <c r="O3" s="239"/>
    </row>
    <row r="4" spans="1:17" ht="7.5" customHeight="1" x14ac:dyDescent="0.25">
      <c r="C4" s="240"/>
      <c r="D4" s="240"/>
      <c r="E4" s="240"/>
      <c r="F4" s="240"/>
      <c r="G4" s="240"/>
      <c r="H4" s="240"/>
      <c r="I4" s="240"/>
      <c r="J4" s="240"/>
      <c r="K4" s="240"/>
      <c r="L4" s="240"/>
      <c r="M4" s="240"/>
    </row>
    <row r="5" spans="1:17" s="1" customFormat="1" ht="32.25" customHeight="1" x14ac:dyDescent="0.2">
      <c r="A5" s="233" t="s">
        <v>15</v>
      </c>
      <c r="B5" s="233" t="s">
        <v>184</v>
      </c>
      <c r="C5" s="241" t="s">
        <v>2</v>
      </c>
      <c r="D5" s="241"/>
      <c r="E5" s="241"/>
      <c r="F5" s="241" t="s">
        <v>13</v>
      </c>
      <c r="G5" s="241"/>
      <c r="H5" s="241"/>
      <c r="I5" s="241"/>
      <c r="J5" s="241" t="s">
        <v>3</v>
      </c>
      <c r="K5" s="241"/>
      <c r="L5" s="241"/>
      <c r="M5" s="233" t="s">
        <v>11</v>
      </c>
      <c r="N5" s="233" t="s">
        <v>12</v>
      </c>
      <c r="O5" s="233" t="s">
        <v>65</v>
      </c>
      <c r="P5" s="242" t="s">
        <v>412</v>
      </c>
      <c r="Q5" s="242" t="s">
        <v>413</v>
      </c>
    </row>
    <row r="6" spans="1:17" s="1" customFormat="1" ht="14.25" customHeight="1" x14ac:dyDescent="0.2">
      <c r="A6" s="234"/>
      <c r="B6" s="234"/>
      <c r="C6" s="241" t="s">
        <v>4</v>
      </c>
      <c r="D6" s="246" t="s">
        <v>5</v>
      </c>
      <c r="E6" s="246"/>
      <c r="F6" s="241" t="s">
        <v>4</v>
      </c>
      <c r="G6" s="243" t="s">
        <v>5</v>
      </c>
      <c r="H6" s="244"/>
      <c r="I6" s="245"/>
      <c r="J6" s="243" t="s">
        <v>5</v>
      </c>
      <c r="K6" s="244"/>
      <c r="L6" s="245"/>
      <c r="M6" s="234"/>
      <c r="N6" s="234"/>
      <c r="O6" s="234"/>
      <c r="P6" s="242"/>
      <c r="Q6" s="242"/>
    </row>
    <row r="7" spans="1:17" s="1" customFormat="1" ht="88.5" customHeight="1" x14ac:dyDescent="0.2">
      <c r="A7" s="235"/>
      <c r="B7" s="235"/>
      <c r="C7" s="241"/>
      <c r="D7" s="81" t="s">
        <v>6</v>
      </c>
      <c r="E7" s="81" t="s">
        <v>7</v>
      </c>
      <c r="F7" s="241"/>
      <c r="G7" s="81" t="s">
        <v>14</v>
      </c>
      <c r="H7" s="81" t="s">
        <v>8</v>
      </c>
      <c r="I7" s="81" t="s">
        <v>9</v>
      </c>
      <c r="J7" s="124" t="s">
        <v>4</v>
      </c>
      <c r="K7" s="124" t="s">
        <v>10</v>
      </c>
      <c r="L7" s="124" t="s">
        <v>185</v>
      </c>
      <c r="M7" s="235"/>
      <c r="N7" s="235"/>
      <c r="O7" s="235"/>
      <c r="P7" s="242"/>
      <c r="Q7" s="242"/>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36" t="s">
        <v>45</v>
      </c>
      <c r="C9" s="237"/>
      <c r="D9" s="237"/>
      <c r="E9" s="237"/>
      <c r="F9" s="237"/>
      <c r="G9" s="237"/>
      <c r="H9" s="237"/>
      <c r="I9" s="237"/>
      <c r="J9" s="237"/>
      <c r="K9" s="237"/>
      <c r="L9" s="237"/>
      <c r="M9" s="237"/>
      <c r="N9" s="237"/>
      <c r="O9" s="238"/>
      <c r="P9" s="85"/>
      <c r="Q9" s="85"/>
    </row>
    <row r="10" spans="1:17" x14ac:dyDescent="0.25">
      <c r="A10" s="158">
        <v>1</v>
      </c>
      <c r="B10" s="159" t="s">
        <v>431</v>
      </c>
      <c r="C10" s="5">
        <f t="shared" ref="C10:C27" si="0">F10+J10+M10</f>
        <v>1</v>
      </c>
      <c r="D10" s="75">
        <v>0</v>
      </c>
      <c r="E10" s="75">
        <v>1</v>
      </c>
      <c r="F10" s="5">
        <f>G10+H10+I10</f>
        <v>1</v>
      </c>
      <c r="G10" s="75">
        <v>1</v>
      </c>
      <c r="H10" s="75">
        <v>0</v>
      </c>
      <c r="I10" s="76">
        <v>0</v>
      </c>
      <c r="J10" s="5">
        <f>K10+L10</f>
        <v>0</v>
      </c>
      <c r="K10" s="75">
        <v>0</v>
      </c>
      <c r="L10" s="76">
        <v>0</v>
      </c>
      <c r="M10" s="75">
        <v>0</v>
      </c>
      <c r="N10" s="75">
        <v>0</v>
      </c>
      <c r="O10" s="154">
        <v>1</v>
      </c>
      <c r="P10" s="85"/>
      <c r="Q10" s="156"/>
    </row>
    <row r="11" spans="1:17" x14ac:dyDescent="0.25">
      <c r="A11" s="158">
        <v>2</v>
      </c>
      <c r="B11" s="159" t="s">
        <v>415</v>
      </c>
      <c r="C11" s="5">
        <f t="shared" si="0"/>
        <v>84</v>
      </c>
      <c r="D11" s="75">
        <v>38</v>
      </c>
      <c r="E11" s="75">
        <v>46</v>
      </c>
      <c r="F11" s="5">
        <f t="shared" ref="F11:F18" si="1">G11+H11+I11</f>
        <v>79</v>
      </c>
      <c r="G11" s="75">
        <v>76</v>
      </c>
      <c r="H11" s="75">
        <v>3</v>
      </c>
      <c r="I11" s="76">
        <v>0</v>
      </c>
      <c r="J11" s="5">
        <f t="shared" ref="J11:J27" si="2">K11+L11</f>
        <v>5</v>
      </c>
      <c r="K11" s="75">
        <v>5</v>
      </c>
      <c r="L11" s="76">
        <v>0</v>
      </c>
      <c r="M11" s="75">
        <v>0</v>
      </c>
      <c r="N11" s="75">
        <v>0</v>
      </c>
      <c r="O11" s="154"/>
      <c r="P11" s="85"/>
      <c r="Q11" s="155"/>
    </row>
    <row r="12" spans="1:17" x14ac:dyDescent="0.25">
      <c r="A12" s="158">
        <v>3</v>
      </c>
      <c r="B12" s="159" t="s">
        <v>490</v>
      </c>
      <c r="C12" s="5">
        <f t="shared" si="0"/>
        <v>74</v>
      </c>
      <c r="D12" s="75">
        <v>3</v>
      </c>
      <c r="E12" s="75">
        <v>71</v>
      </c>
      <c r="F12" s="5">
        <f t="shared" si="1"/>
        <v>74</v>
      </c>
      <c r="G12" s="75">
        <v>35</v>
      </c>
      <c r="H12" s="75">
        <v>39</v>
      </c>
      <c r="I12" s="76">
        <v>0</v>
      </c>
      <c r="J12" s="5">
        <f t="shared" si="2"/>
        <v>0</v>
      </c>
      <c r="K12" s="75">
        <v>0</v>
      </c>
      <c r="L12" s="76">
        <v>0</v>
      </c>
      <c r="M12" s="75">
        <v>0</v>
      </c>
      <c r="N12" s="75">
        <v>0</v>
      </c>
      <c r="O12" s="154">
        <v>24</v>
      </c>
      <c r="P12" s="85"/>
      <c r="Q12" s="155"/>
    </row>
    <row r="13" spans="1:17" x14ac:dyDescent="0.25">
      <c r="A13" s="158">
        <v>4</v>
      </c>
      <c r="B13" s="159" t="s">
        <v>416</v>
      </c>
      <c r="C13" s="5">
        <f t="shared" si="0"/>
        <v>3</v>
      </c>
      <c r="D13" s="75">
        <v>0</v>
      </c>
      <c r="E13" s="75">
        <v>3</v>
      </c>
      <c r="F13" s="5">
        <f t="shared" si="1"/>
        <v>3</v>
      </c>
      <c r="G13" s="75">
        <v>3</v>
      </c>
      <c r="H13" s="75">
        <v>0</v>
      </c>
      <c r="I13" s="76">
        <v>0</v>
      </c>
      <c r="J13" s="5">
        <f t="shared" si="2"/>
        <v>0</v>
      </c>
      <c r="K13" s="75">
        <v>0</v>
      </c>
      <c r="L13" s="76">
        <v>0</v>
      </c>
      <c r="M13" s="75">
        <v>0</v>
      </c>
      <c r="N13" s="75">
        <v>0</v>
      </c>
      <c r="O13" s="145">
        <v>3</v>
      </c>
      <c r="P13" s="85"/>
      <c r="Q13" s="155"/>
    </row>
    <row r="14" spans="1:17" x14ac:dyDescent="0.25">
      <c r="A14" s="158">
        <v>5</v>
      </c>
      <c r="B14" s="159" t="s">
        <v>417</v>
      </c>
      <c r="C14" s="5">
        <f t="shared" si="0"/>
        <v>2234</v>
      </c>
      <c r="D14" s="75">
        <v>924</v>
      </c>
      <c r="E14" s="75">
        <v>1310</v>
      </c>
      <c r="F14" s="5">
        <f t="shared" si="1"/>
        <v>1111</v>
      </c>
      <c r="G14" s="75">
        <v>677</v>
      </c>
      <c r="H14" s="75">
        <v>434</v>
      </c>
      <c r="I14" s="76">
        <v>0</v>
      </c>
      <c r="J14" s="5">
        <f t="shared" si="2"/>
        <v>1082</v>
      </c>
      <c r="K14" s="75">
        <v>1073</v>
      </c>
      <c r="L14" s="76">
        <v>9</v>
      </c>
      <c r="M14" s="75">
        <v>41</v>
      </c>
      <c r="N14" s="75">
        <v>150</v>
      </c>
      <c r="O14" s="145">
        <v>229</v>
      </c>
      <c r="P14" s="85">
        <v>25</v>
      </c>
      <c r="Q14" s="155"/>
    </row>
    <row r="15" spans="1:17" x14ac:dyDescent="0.25">
      <c r="A15" s="158">
        <v>6</v>
      </c>
      <c r="B15" s="159" t="s">
        <v>430</v>
      </c>
      <c r="C15" s="5">
        <f t="shared" si="0"/>
        <v>452</v>
      </c>
      <c r="D15" s="75">
        <v>13</v>
      </c>
      <c r="E15" s="75">
        <v>439</v>
      </c>
      <c r="F15" s="5">
        <f t="shared" si="1"/>
        <v>442</v>
      </c>
      <c r="G15" s="75">
        <v>149</v>
      </c>
      <c r="H15" s="75">
        <v>293</v>
      </c>
      <c r="I15" s="76">
        <v>0</v>
      </c>
      <c r="J15" s="5">
        <f t="shared" si="2"/>
        <v>10</v>
      </c>
      <c r="K15" s="75">
        <v>10</v>
      </c>
      <c r="L15" s="76">
        <v>0</v>
      </c>
      <c r="M15" s="75">
        <v>0</v>
      </c>
      <c r="N15" s="75">
        <v>0</v>
      </c>
      <c r="O15" s="145">
        <v>232</v>
      </c>
      <c r="P15" s="85">
        <v>15</v>
      </c>
      <c r="Q15" s="155"/>
    </row>
    <row r="16" spans="1:17" x14ac:dyDescent="0.25">
      <c r="A16" s="158">
        <v>7</v>
      </c>
      <c r="B16" s="159" t="s">
        <v>418</v>
      </c>
      <c r="C16" s="5">
        <f t="shared" si="0"/>
        <v>7</v>
      </c>
      <c r="D16" s="75">
        <v>1</v>
      </c>
      <c r="E16" s="75">
        <v>6</v>
      </c>
      <c r="F16" s="5">
        <f t="shared" si="1"/>
        <v>5</v>
      </c>
      <c r="G16" s="75">
        <v>2</v>
      </c>
      <c r="H16" s="75">
        <v>3</v>
      </c>
      <c r="I16" s="76">
        <v>0</v>
      </c>
      <c r="J16" s="5">
        <f t="shared" si="2"/>
        <v>2</v>
      </c>
      <c r="K16" s="75">
        <v>2</v>
      </c>
      <c r="L16" s="76">
        <v>0</v>
      </c>
      <c r="M16" s="75">
        <v>0</v>
      </c>
      <c r="N16" s="75">
        <v>0</v>
      </c>
      <c r="O16" s="85">
        <v>4</v>
      </c>
      <c r="P16" s="85"/>
      <c r="Q16" s="85"/>
    </row>
    <row r="17" spans="1:19" x14ac:dyDescent="0.25">
      <c r="A17" s="158">
        <v>8</v>
      </c>
      <c r="B17" s="159" t="s">
        <v>491</v>
      </c>
      <c r="C17" s="5">
        <f t="shared" si="0"/>
        <v>45</v>
      </c>
      <c r="D17" s="75">
        <v>4</v>
      </c>
      <c r="E17" s="75">
        <v>41</v>
      </c>
      <c r="F17" s="5">
        <f t="shared" si="1"/>
        <v>40</v>
      </c>
      <c r="G17" s="75">
        <v>6</v>
      </c>
      <c r="H17" s="75">
        <v>34</v>
      </c>
      <c r="I17" s="76">
        <v>0</v>
      </c>
      <c r="J17" s="5">
        <f t="shared" si="2"/>
        <v>5</v>
      </c>
      <c r="K17" s="75">
        <v>5</v>
      </c>
      <c r="L17" s="76">
        <v>0</v>
      </c>
      <c r="M17" s="75">
        <v>0</v>
      </c>
      <c r="N17" s="75">
        <v>0</v>
      </c>
      <c r="O17" s="85">
        <v>38</v>
      </c>
      <c r="P17" s="85"/>
      <c r="Q17" s="85"/>
    </row>
    <row r="18" spans="1:19" x14ac:dyDescent="0.25">
      <c r="A18" s="158">
        <v>9</v>
      </c>
      <c r="B18" s="159" t="s">
        <v>497</v>
      </c>
      <c r="C18" s="5">
        <f t="shared" si="0"/>
        <v>1</v>
      </c>
      <c r="D18" s="75">
        <v>0</v>
      </c>
      <c r="E18" s="75">
        <v>1</v>
      </c>
      <c r="F18" s="5">
        <f t="shared" si="1"/>
        <v>0</v>
      </c>
      <c r="G18" s="75">
        <v>0</v>
      </c>
      <c r="H18" s="75">
        <v>0</v>
      </c>
      <c r="I18" s="76">
        <v>0</v>
      </c>
      <c r="J18" s="5">
        <f t="shared" si="2"/>
        <v>1</v>
      </c>
      <c r="K18" s="75">
        <v>1</v>
      </c>
      <c r="L18" s="76">
        <v>0</v>
      </c>
      <c r="M18" s="75">
        <v>0</v>
      </c>
      <c r="N18" s="75">
        <v>0</v>
      </c>
      <c r="O18" s="85"/>
      <c r="P18" s="85"/>
      <c r="Q18" s="85"/>
    </row>
    <row r="19" spans="1:19" x14ac:dyDescent="0.25">
      <c r="A19" s="158">
        <v>10</v>
      </c>
      <c r="B19" s="159" t="s">
        <v>420</v>
      </c>
      <c r="C19" s="5">
        <f t="shared" si="0"/>
        <v>14</v>
      </c>
      <c r="D19" s="75">
        <v>10</v>
      </c>
      <c r="E19" s="75">
        <v>4</v>
      </c>
      <c r="F19" s="5">
        <f t="shared" ref="F19:F27" si="3">G19+H19+I19</f>
        <v>14</v>
      </c>
      <c r="G19" s="75">
        <v>14</v>
      </c>
      <c r="H19" s="75">
        <v>0</v>
      </c>
      <c r="I19" s="76">
        <v>0</v>
      </c>
      <c r="J19" s="5">
        <f t="shared" si="2"/>
        <v>0</v>
      </c>
      <c r="K19" s="75">
        <v>0</v>
      </c>
      <c r="L19" s="76">
        <v>0</v>
      </c>
      <c r="M19" s="75">
        <v>0</v>
      </c>
      <c r="N19" s="75">
        <v>0</v>
      </c>
      <c r="O19" s="75">
        <v>1</v>
      </c>
      <c r="P19" s="85"/>
      <c r="Q19" s="85"/>
    </row>
    <row r="20" spans="1:19" x14ac:dyDescent="0.25">
      <c r="A20" s="158">
        <v>11</v>
      </c>
      <c r="B20" s="159" t="s">
        <v>421</v>
      </c>
      <c r="C20" s="5">
        <f t="shared" si="0"/>
        <v>1</v>
      </c>
      <c r="D20" s="75">
        <v>0</v>
      </c>
      <c r="E20" s="75">
        <v>1</v>
      </c>
      <c r="F20" s="5">
        <f t="shared" si="3"/>
        <v>0</v>
      </c>
      <c r="G20" s="75">
        <v>0</v>
      </c>
      <c r="H20" s="75">
        <v>0</v>
      </c>
      <c r="I20" s="76">
        <v>0</v>
      </c>
      <c r="J20" s="5">
        <f t="shared" si="2"/>
        <v>1</v>
      </c>
      <c r="K20" s="75">
        <v>1</v>
      </c>
      <c r="L20" s="76">
        <v>0</v>
      </c>
      <c r="M20" s="75">
        <v>0</v>
      </c>
      <c r="N20" s="75">
        <v>0</v>
      </c>
      <c r="O20" s="75">
        <v>1</v>
      </c>
      <c r="P20" s="85"/>
      <c r="Q20" s="85"/>
    </row>
    <row r="21" spans="1:19" x14ac:dyDescent="0.25">
      <c r="A21" s="158">
        <v>12</v>
      </c>
      <c r="B21" s="159" t="s">
        <v>422</v>
      </c>
      <c r="C21" s="5">
        <f t="shared" si="0"/>
        <v>1</v>
      </c>
      <c r="D21" s="75">
        <v>0</v>
      </c>
      <c r="E21" s="75">
        <v>1</v>
      </c>
      <c r="F21" s="5">
        <f t="shared" si="3"/>
        <v>1</v>
      </c>
      <c r="G21" s="75">
        <v>1</v>
      </c>
      <c r="H21" s="75">
        <v>0</v>
      </c>
      <c r="I21" s="76">
        <v>0</v>
      </c>
      <c r="J21" s="5">
        <f t="shared" si="2"/>
        <v>0</v>
      </c>
      <c r="K21" s="75">
        <v>0</v>
      </c>
      <c r="L21" s="76">
        <v>0</v>
      </c>
      <c r="M21" s="75">
        <v>0</v>
      </c>
      <c r="N21" s="75">
        <v>0</v>
      </c>
      <c r="O21" s="75">
        <v>1</v>
      </c>
      <c r="P21" s="85"/>
      <c r="Q21" s="85"/>
    </row>
    <row r="22" spans="1:19" x14ac:dyDescent="0.25">
      <c r="A22" s="158">
        <v>13</v>
      </c>
      <c r="B22" s="159" t="s">
        <v>423</v>
      </c>
      <c r="C22" s="5">
        <f t="shared" si="0"/>
        <v>2</v>
      </c>
      <c r="D22" s="75">
        <v>1</v>
      </c>
      <c r="E22" s="75">
        <v>1</v>
      </c>
      <c r="F22" s="5">
        <f t="shared" si="3"/>
        <v>1</v>
      </c>
      <c r="G22" s="75">
        <v>0</v>
      </c>
      <c r="H22" s="75">
        <v>1</v>
      </c>
      <c r="I22" s="76">
        <v>0</v>
      </c>
      <c r="J22" s="5">
        <f t="shared" si="2"/>
        <v>1</v>
      </c>
      <c r="K22" s="75">
        <v>1</v>
      </c>
      <c r="L22" s="76">
        <v>0</v>
      </c>
      <c r="M22" s="75">
        <v>0</v>
      </c>
      <c r="N22" s="75">
        <v>0</v>
      </c>
      <c r="O22" s="75"/>
      <c r="P22" s="85"/>
      <c r="Q22" s="85"/>
    </row>
    <row r="23" spans="1:19" x14ac:dyDescent="0.25">
      <c r="A23" s="158">
        <v>14</v>
      </c>
      <c r="B23" s="159" t="s">
        <v>424</v>
      </c>
      <c r="C23" s="5">
        <f t="shared" si="0"/>
        <v>113</v>
      </c>
      <c r="D23" s="75">
        <v>4</v>
      </c>
      <c r="E23" s="75">
        <v>109</v>
      </c>
      <c r="F23" s="5">
        <f t="shared" si="3"/>
        <v>109</v>
      </c>
      <c r="G23" s="75">
        <v>103</v>
      </c>
      <c r="H23" s="75">
        <v>6</v>
      </c>
      <c r="I23" s="76">
        <v>0</v>
      </c>
      <c r="J23" s="5">
        <f t="shared" si="2"/>
        <v>4</v>
      </c>
      <c r="K23" s="75">
        <v>4</v>
      </c>
      <c r="L23" s="76">
        <v>0</v>
      </c>
      <c r="M23" s="75">
        <v>0</v>
      </c>
      <c r="N23" s="75">
        <v>0</v>
      </c>
      <c r="O23" s="75">
        <v>109</v>
      </c>
      <c r="P23" s="85"/>
      <c r="Q23" s="85"/>
    </row>
    <row r="24" spans="1:19" x14ac:dyDescent="0.25">
      <c r="A24" s="158">
        <v>15</v>
      </c>
      <c r="B24" s="159" t="s">
        <v>425</v>
      </c>
      <c r="C24" s="5">
        <f t="shared" si="0"/>
        <v>13</v>
      </c>
      <c r="D24" s="75">
        <v>4</v>
      </c>
      <c r="E24" s="75">
        <v>9</v>
      </c>
      <c r="F24" s="5">
        <f t="shared" si="3"/>
        <v>13</v>
      </c>
      <c r="G24" s="75">
        <v>2</v>
      </c>
      <c r="H24" s="75">
        <v>11</v>
      </c>
      <c r="I24" s="76">
        <v>0</v>
      </c>
      <c r="J24" s="5">
        <f t="shared" si="2"/>
        <v>0</v>
      </c>
      <c r="K24" s="75">
        <v>0</v>
      </c>
      <c r="L24" s="76">
        <v>0</v>
      </c>
      <c r="M24" s="75">
        <v>0</v>
      </c>
      <c r="N24" s="75">
        <v>0</v>
      </c>
      <c r="O24" s="75"/>
      <c r="P24" s="85"/>
      <c r="Q24" s="85"/>
    </row>
    <row r="25" spans="1:19" x14ac:dyDescent="0.25">
      <c r="A25" s="158">
        <v>16</v>
      </c>
      <c r="B25" s="159" t="s">
        <v>426</v>
      </c>
      <c r="C25" s="5">
        <f t="shared" si="0"/>
        <v>3</v>
      </c>
      <c r="D25" s="75">
        <v>3</v>
      </c>
      <c r="E25" s="75">
        <v>0</v>
      </c>
      <c r="F25" s="5">
        <f t="shared" si="3"/>
        <v>3</v>
      </c>
      <c r="G25" s="75">
        <v>1</v>
      </c>
      <c r="H25" s="75">
        <v>2</v>
      </c>
      <c r="I25" s="76">
        <v>0</v>
      </c>
      <c r="J25" s="5">
        <f t="shared" si="2"/>
        <v>0</v>
      </c>
      <c r="K25" s="75">
        <v>0</v>
      </c>
      <c r="L25" s="76">
        <v>0</v>
      </c>
      <c r="M25" s="75">
        <v>0</v>
      </c>
      <c r="N25" s="75">
        <v>0</v>
      </c>
      <c r="O25" s="75"/>
      <c r="P25" s="85"/>
      <c r="Q25" s="85"/>
    </row>
    <row r="26" spans="1:19" x14ac:dyDescent="0.25">
      <c r="A26" s="158">
        <v>17</v>
      </c>
      <c r="B26" s="159" t="s">
        <v>427</v>
      </c>
      <c r="C26" s="5">
        <f t="shared" si="0"/>
        <v>1</v>
      </c>
      <c r="D26" s="75">
        <v>0</v>
      </c>
      <c r="E26" s="75">
        <v>1</v>
      </c>
      <c r="F26" s="5">
        <f t="shared" si="3"/>
        <v>0</v>
      </c>
      <c r="G26" s="75">
        <v>0</v>
      </c>
      <c r="H26" s="75">
        <v>0</v>
      </c>
      <c r="I26" s="76">
        <v>0</v>
      </c>
      <c r="J26" s="5">
        <f t="shared" si="2"/>
        <v>1</v>
      </c>
      <c r="K26" s="75">
        <v>1</v>
      </c>
      <c r="L26" s="76">
        <v>0</v>
      </c>
      <c r="M26" s="75">
        <v>0</v>
      </c>
      <c r="N26" s="75">
        <v>0</v>
      </c>
      <c r="O26" s="75">
        <v>1</v>
      </c>
      <c r="P26" s="85"/>
      <c r="Q26" s="85"/>
    </row>
    <row r="27" spans="1:19" x14ac:dyDescent="0.25">
      <c r="A27" s="158">
        <v>18</v>
      </c>
      <c r="B27" s="159" t="s">
        <v>428</v>
      </c>
      <c r="C27" s="5">
        <f t="shared" si="0"/>
        <v>231</v>
      </c>
      <c r="D27" s="75">
        <v>27</v>
      </c>
      <c r="E27" s="75">
        <v>204</v>
      </c>
      <c r="F27" s="5">
        <f t="shared" si="3"/>
        <v>203</v>
      </c>
      <c r="G27" s="75">
        <v>187</v>
      </c>
      <c r="H27" s="75">
        <v>16</v>
      </c>
      <c r="I27" s="76">
        <v>0</v>
      </c>
      <c r="J27" s="5">
        <f t="shared" si="2"/>
        <v>28</v>
      </c>
      <c r="K27" s="75">
        <v>28</v>
      </c>
      <c r="L27" s="76">
        <v>0</v>
      </c>
      <c r="M27" s="75">
        <v>0</v>
      </c>
      <c r="N27" s="75">
        <v>1</v>
      </c>
      <c r="O27" s="75">
        <v>101</v>
      </c>
      <c r="P27" s="85"/>
      <c r="Q27" s="85"/>
    </row>
    <row r="28" spans="1:19" x14ac:dyDescent="0.25">
      <c r="A28" s="4"/>
      <c r="B28" s="115" t="s">
        <v>401</v>
      </c>
      <c r="C28" s="8">
        <f>SUM(C10:C27)</f>
        <v>3280</v>
      </c>
      <c r="D28" s="8">
        <f t="shared" ref="D28:Q28" si="4">SUM(D10:D27)</f>
        <v>1032</v>
      </c>
      <c r="E28" s="8">
        <f t="shared" si="4"/>
        <v>2248</v>
      </c>
      <c r="F28" s="8">
        <f t="shared" si="4"/>
        <v>2099</v>
      </c>
      <c r="G28" s="8">
        <f t="shared" si="4"/>
        <v>1257</v>
      </c>
      <c r="H28" s="8">
        <f t="shared" si="4"/>
        <v>842</v>
      </c>
      <c r="I28" s="8">
        <f t="shared" si="4"/>
        <v>0</v>
      </c>
      <c r="J28" s="8">
        <f t="shared" si="4"/>
        <v>1140</v>
      </c>
      <c r="K28" s="8">
        <f t="shared" si="4"/>
        <v>1131</v>
      </c>
      <c r="L28" s="8">
        <f t="shared" si="4"/>
        <v>9</v>
      </c>
      <c r="M28" s="8">
        <f t="shared" si="4"/>
        <v>41</v>
      </c>
      <c r="N28" s="8">
        <f t="shared" si="4"/>
        <v>151</v>
      </c>
      <c r="O28" s="8">
        <f t="shared" si="4"/>
        <v>745</v>
      </c>
      <c r="P28" s="8">
        <f t="shared" si="4"/>
        <v>40</v>
      </c>
      <c r="Q28" s="8">
        <f t="shared" si="4"/>
        <v>0</v>
      </c>
      <c r="R28" s="223">
        <f>G28/F28*100</f>
        <v>59.8856598380181</v>
      </c>
    </row>
    <row r="29" spans="1:19" ht="18" customHeight="1" x14ac:dyDescent="0.25">
      <c r="A29" s="44" t="s">
        <v>18</v>
      </c>
      <c r="B29" s="236" t="s">
        <v>42</v>
      </c>
      <c r="C29" s="237"/>
      <c r="D29" s="237"/>
      <c r="E29" s="237"/>
      <c r="F29" s="237"/>
      <c r="G29" s="237"/>
      <c r="H29" s="237"/>
      <c r="I29" s="237"/>
      <c r="J29" s="237"/>
      <c r="K29" s="237"/>
      <c r="L29" s="237"/>
      <c r="M29" s="237"/>
      <c r="N29" s="237"/>
      <c r="O29" s="238"/>
      <c r="P29" s="85"/>
      <c r="Q29" s="85"/>
    </row>
    <row r="30" spans="1:19" x14ac:dyDescent="0.25">
      <c r="A30" s="6">
        <v>1</v>
      </c>
      <c r="B30" s="5" t="s">
        <v>399</v>
      </c>
      <c r="C30" s="5">
        <f>F30+J30+M30</f>
        <v>1509</v>
      </c>
      <c r="D30" s="75">
        <v>458</v>
      </c>
      <c r="E30" s="75">
        <v>1051</v>
      </c>
      <c r="F30" s="5">
        <f>G30+H30+I30</f>
        <v>1195</v>
      </c>
      <c r="G30" s="75">
        <v>131</v>
      </c>
      <c r="H30" s="75">
        <v>1064</v>
      </c>
      <c r="I30" s="76">
        <v>0</v>
      </c>
      <c r="J30" s="5">
        <f>K30+L30</f>
        <v>314</v>
      </c>
      <c r="K30" s="75">
        <v>314</v>
      </c>
      <c r="L30" s="76">
        <v>0</v>
      </c>
      <c r="M30" s="75">
        <v>0</v>
      </c>
      <c r="N30" s="75">
        <v>0</v>
      </c>
      <c r="O30" s="75">
        <v>0</v>
      </c>
      <c r="P30" s="85">
        <v>0</v>
      </c>
      <c r="Q30" s="85">
        <v>0</v>
      </c>
    </row>
    <row r="31" spans="1:19" x14ac:dyDescent="0.25">
      <c r="A31" s="6">
        <v>2</v>
      </c>
      <c r="B31" s="5" t="s">
        <v>398</v>
      </c>
      <c r="C31" s="5">
        <f t="shared" ref="C31:C35" si="5">F31+J31+M31</f>
        <v>0</v>
      </c>
      <c r="D31" s="75">
        <v>0</v>
      </c>
      <c r="E31" s="75">
        <v>0</v>
      </c>
      <c r="F31" s="5">
        <f>G31+H31+I31</f>
        <v>0</v>
      </c>
      <c r="G31" s="75">
        <v>0</v>
      </c>
      <c r="H31" s="75">
        <v>0</v>
      </c>
      <c r="I31" s="76">
        <v>0</v>
      </c>
      <c r="J31" s="5">
        <f t="shared" ref="J31:J35" si="6">K31+L31</f>
        <v>0</v>
      </c>
      <c r="K31" s="75">
        <v>0</v>
      </c>
      <c r="L31" s="76">
        <v>0</v>
      </c>
      <c r="M31" s="75">
        <v>0</v>
      </c>
      <c r="N31" s="75">
        <v>0</v>
      </c>
      <c r="O31" s="75">
        <v>0</v>
      </c>
      <c r="P31" s="85">
        <v>0</v>
      </c>
      <c r="Q31" s="85">
        <v>0</v>
      </c>
    </row>
    <row r="32" spans="1:19" x14ac:dyDescent="0.25">
      <c r="A32" s="6">
        <v>3</v>
      </c>
      <c r="B32" s="150" t="s">
        <v>34</v>
      </c>
      <c r="C32" s="150">
        <f t="shared" si="5"/>
        <v>2363</v>
      </c>
      <c r="D32" s="151">
        <v>175</v>
      </c>
      <c r="E32" s="151">
        <v>2188</v>
      </c>
      <c r="F32" s="150">
        <f t="shared" ref="F32:F35" si="7">G32+H32+I32</f>
        <v>2171</v>
      </c>
      <c r="G32" s="151">
        <v>0</v>
      </c>
      <c r="H32" s="151">
        <v>2171</v>
      </c>
      <c r="I32" s="152">
        <v>0</v>
      </c>
      <c r="J32" s="5">
        <f t="shared" si="6"/>
        <v>192</v>
      </c>
      <c r="K32" s="151">
        <v>192</v>
      </c>
      <c r="L32" s="152">
        <v>0</v>
      </c>
      <c r="M32" s="151">
        <v>0</v>
      </c>
      <c r="N32" s="151">
        <v>0</v>
      </c>
      <c r="O32" s="151">
        <v>947</v>
      </c>
      <c r="P32" s="153">
        <v>0</v>
      </c>
      <c r="Q32" s="153">
        <v>0</v>
      </c>
      <c r="R32" s="142"/>
      <c r="S32" s="142"/>
    </row>
    <row r="33" spans="1:19" x14ac:dyDescent="0.25">
      <c r="A33" s="6">
        <v>5</v>
      </c>
      <c r="B33" s="5" t="s">
        <v>35</v>
      </c>
      <c r="C33" s="5">
        <f t="shared" si="5"/>
        <v>157</v>
      </c>
      <c r="D33" s="75">
        <v>16</v>
      </c>
      <c r="E33" s="75">
        <v>141</v>
      </c>
      <c r="F33" s="5">
        <f>G33+H33+I33</f>
        <v>135</v>
      </c>
      <c r="G33" s="75">
        <v>10</v>
      </c>
      <c r="H33" s="75">
        <v>125</v>
      </c>
      <c r="I33" s="76">
        <v>0</v>
      </c>
      <c r="J33" s="5">
        <f t="shared" si="6"/>
        <v>22</v>
      </c>
      <c r="K33" s="75">
        <v>22</v>
      </c>
      <c r="L33" s="76">
        <v>0</v>
      </c>
      <c r="M33" s="75">
        <v>0</v>
      </c>
      <c r="N33" s="75">
        <v>0</v>
      </c>
      <c r="O33" s="75">
        <v>0</v>
      </c>
      <c r="P33" s="85">
        <v>0</v>
      </c>
      <c r="Q33" s="85">
        <v>0</v>
      </c>
      <c r="R33" s="141"/>
      <c r="S33" s="141"/>
    </row>
    <row r="34" spans="1:19" x14ac:dyDescent="0.25">
      <c r="A34" s="6">
        <v>6</v>
      </c>
      <c r="B34" s="5" t="s">
        <v>36</v>
      </c>
      <c r="C34" s="5">
        <f t="shared" si="5"/>
        <v>172</v>
      </c>
      <c r="D34" s="125">
        <v>0</v>
      </c>
      <c r="E34" s="125">
        <v>172</v>
      </c>
      <c r="F34" s="5">
        <f t="shared" si="7"/>
        <v>172</v>
      </c>
      <c r="G34" s="127">
        <v>0</v>
      </c>
      <c r="H34" s="127">
        <v>172</v>
      </c>
      <c r="I34" s="126">
        <v>0</v>
      </c>
      <c r="J34" s="5">
        <f>K34+L34</f>
        <v>0</v>
      </c>
      <c r="K34" s="129">
        <v>0</v>
      </c>
      <c r="L34" s="128">
        <v>0</v>
      </c>
      <c r="M34" s="129">
        <v>0</v>
      </c>
      <c r="N34" s="75">
        <v>0</v>
      </c>
      <c r="O34" s="75">
        <v>0</v>
      </c>
      <c r="P34" s="85">
        <v>0</v>
      </c>
      <c r="Q34" s="85">
        <v>0</v>
      </c>
      <c r="R34" s="141"/>
      <c r="S34" s="141"/>
    </row>
    <row r="35" spans="1:19" x14ac:dyDescent="0.25">
      <c r="A35" s="6">
        <v>7</v>
      </c>
      <c r="B35" s="5" t="s">
        <v>37</v>
      </c>
      <c r="C35" s="5">
        <f t="shared" si="5"/>
        <v>170</v>
      </c>
      <c r="D35" s="135">
        <v>8</v>
      </c>
      <c r="E35" s="135">
        <v>162</v>
      </c>
      <c r="F35" s="5">
        <f t="shared" si="7"/>
        <v>150</v>
      </c>
      <c r="G35" s="137">
        <v>150</v>
      </c>
      <c r="H35" s="137">
        <v>0</v>
      </c>
      <c r="I35" s="136">
        <v>0</v>
      </c>
      <c r="J35" s="5">
        <f t="shared" si="6"/>
        <v>20</v>
      </c>
      <c r="K35" s="139">
        <v>20</v>
      </c>
      <c r="L35" s="138">
        <v>0</v>
      </c>
      <c r="M35" s="139">
        <v>0</v>
      </c>
      <c r="N35" s="75">
        <v>0</v>
      </c>
      <c r="O35" s="75">
        <v>0</v>
      </c>
      <c r="P35" s="85">
        <v>0</v>
      </c>
      <c r="Q35" s="85">
        <v>0</v>
      </c>
      <c r="R35" s="141"/>
      <c r="S35" s="141"/>
    </row>
    <row r="36" spans="1:19" x14ac:dyDescent="0.25">
      <c r="A36" s="6">
        <v>8</v>
      </c>
      <c r="B36" s="5" t="s">
        <v>409</v>
      </c>
      <c r="C36" s="5">
        <f>F36+J36+M36</f>
        <v>0</v>
      </c>
      <c r="D36" s="75">
        <v>0</v>
      </c>
      <c r="E36" s="75">
        <v>0</v>
      </c>
      <c r="F36" s="5">
        <f>G36+H36+I36</f>
        <v>0</v>
      </c>
      <c r="G36" s="75">
        <v>0</v>
      </c>
      <c r="H36" s="75">
        <v>0</v>
      </c>
      <c r="I36" s="76">
        <v>0</v>
      </c>
      <c r="J36" s="5">
        <f t="shared" ref="J36" si="8">K36+L36</f>
        <v>0</v>
      </c>
      <c r="K36" s="75">
        <v>0</v>
      </c>
      <c r="L36" s="76">
        <v>0</v>
      </c>
      <c r="M36" s="75">
        <v>0</v>
      </c>
      <c r="N36" s="75">
        <v>0</v>
      </c>
      <c r="O36" s="75">
        <v>0</v>
      </c>
      <c r="P36" s="85">
        <v>0</v>
      </c>
      <c r="Q36" s="85">
        <v>0</v>
      </c>
      <c r="R36" s="141"/>
      <c r="S36" s="141"/>
    </row>
    <row r="37" spans="1:19" x14ac:dyDescent="0.25">
      <c r="A37" s="6"/>
      <c r="B37" s="8" t="s">
        <v>400</v>
      </c>
      <c r="C37" s="8">
        <f>SUM(C30:C36)</f>
        <v>4371</v>
      </c>
      <c r="D37" s="8">
        <f>SUM(D30:D36)</f>
        <v>657</v>
      </c>
      <c r="E37" s="8">
        <f>SUM(E30:E36)</f>
        <v>3714</v>
      </c>
      <c r="F37" s="8">
        <f t="shared" ref="F37:Q37" si="9">SUM(F30:F36)</f>
        <v>3823</v>
      </c>
      <c r="G37" s="8">
        <f>SUM(G30:G36)</f>
        <v>291</v>
      </c>
      <c r="H37" s="8">
        <f>SUM(H30:H36)</f>
        <v>3532</v>
      </c>
      <c r="I37" s="8">
        <f>SUM(I30:I36)</f>
        <v>0</v>
      </c>
      <c r="J37" s="8">
        <f t="shared" si="9"/>
        <v>548</v>
      </c>
      <c r="K37" s="8">
        <f>SUM(K30:K36)</f>
        <v>548</v>
      </c>
      <c r="L37" s="8">
        <f>SUM(L30:L36)</f>
        <v>0</v>
      </c>
      <c r="M37" s="8">
        <f>SUM(M30:M36)</f>
        <v>0</v>
      </c>
      <c r="N37" s="8">
        <f t="shared" si="9"/>
        <v>0</v>
      </c>
      <c r="O37" s="8">
        <f t="shared" si="9"/>
        <v>947</v>
      </c>
      <c r="P37" s="8">
        <f t="shared" si="9"/>
        <v>0</v>
      </c>
      <c r="Q37" s="8">
        <f t="shared" si="9"/>
        <v>0</v>
      </c>
      <c r="R37" s="141"/>
      <c r="S37" s="141"/>
    </row>
    <row r="38" spans="1:19" x14ac:dyDescent="0.25">
      <c r="A38" s="5"/>
      <c r="B38" s="45" t="s">
        <v>38</v>
      </c>
      <c r="C38" s="8">
        <f>C37+C28</f>
        <v>7651</v>
      </c>
      <c r="D38" s="8">
        <f t="shared" ref="D38:Q38" si="10">D37+D28</f>
        <v>1689</v>
      </c>
      <c r="E38" s="8">
        <f t="shared" si="10"/>
        <v>5962</v>
      </c>
      <c r="F38" s="8">
        <f t="shared" si="10"/>
        <v>5922</v>
      </c>
      <c r="G38" s="8">
        <f t="shared" si="10"/>
        <v>1548</v>
      </c>
      <c r="H38" s="8">
        <f t="shared" si="10"/>
        <v>4374</v>
      </c>
      <c r="I38" s="8">
        <f t="shared" si="10"/>
        <v>0</v>
      </c>
      <c r="J38" s="8">
        <f t="shared" si="10"/>
        <v>1688</v>
      </c>
      <c r="K38" s="8">
        <f t="shared" si="10"/>
        <v>1679</v>
      </c>
      <c r="L38" s="8">
        <f t="shared" si="10"/>
        <v>9</v>
      </c>
      <c r="M38" s="8">
        <f t="shared" si="10"/>
        <v>41</v>
      </c>
      <c r="N38" s="8">
        <f t="shared" si="10"/>
        <v>151</v>
      </c>
      <c r="O38" s="8">
        <f t="shared" si="10"/>
        <v>1692</v>
      </c>
      <c r="P38" s="8">
        <f t="shared" si="10"/>
        <v>40</v>
      </c>
      <c r="Q38" s="8">
        <f t="shared" si="10"/>
        <v>0</v>
      </c>
    </row>
    <row r="39" spans="1:19" hidden="1" x14ac:dyDescent="0.25"/>
    <row r="40" spans="1:19" ht="18.75" hidden="1" x14ac:dyDescent="0.3">
      <c r="J40" s="231" t="s">
        <v>373</v>
      </c>
      <c r="K40" s="231"/>
      <c r="L40" s="231"/>
      <c r="M40" s="231"/>
    </row>
    <row r="41" spans="1:19" hidden="1" x14ac:dyDescent="0.25"/>
    <row r="42" spans="1:19" hidden="1" x14ac:dyDescent="0.25"/>
    <row r="43" spans="1:19" hidden="1" x14ac:dyDescent="0.25"/>
    <row r="44" spans="1:19" hidden="1" x14ac:dyDescent="0.25"/>
    <row r="45" spans="1:19" hidden="1" x14ac:dyDescent="0.25"/>
    <row r="46" spans="1:19" ht="18.75" hidden="1" x14ac:dyDescent="0.3">
      <c r="J46" s="231" t="s">
        <v>393</v>
      </c>
      <c r="K46" s="231"/>
      <c r="L46" s="231"/>
      <c r="M46" s="231"/>
    </row>
    <row r="47" spans="1:19" hidden="1" x14ac:dyDescent="0.25"/>
    <row r="48" spans="1:19" hidden="1" x14ac:dyDescent="0.25"/>
    <row r="50" spans="7:19" x14ac:dyDescent="0.25">
      <c r="G50">
        <f>G38++H38</f>
        <v>5922</v>
      </c>
      <c r="I50">
        <f>I38/G38*100</f>
        <v>0</v>
      </c>
    </row>
    <row r="51" spans="7:19" x14ac:dyDescent="0.25">
      <c r="G51">
        <f>G50/F38*100</f>
        <v>100</v>
      </c>
    </row>
    <row r="59" spans="7:19" x14ac:dyDescent="0.25">
      <c r="R59" s="122"/>
      <c r="S59" s="122"/>
    </row>
  </sheetData>
  <mergeCells count="23">
    <mergeCell ref="Q5:Q7"/>
    <mergeCell ref="M5:M7"/>
    <mergeCell ref="C6:C7"/>
    <mergeCell ref="G6:I6"/>
    <mergeCell ref="D6:E6"/>
    <mergeCell ref="F6:F7"/>
    <mergeCell ref="J6:L6"/>
    <mergeCell ref="P5:P7"/>
    <mergeCell ref="J40:M40"/>
    <mergeCell ref="J46:M46"/>
    <mergeCell ref="A1:B1"/>
    <mergeCell ref="A2:B2"/>
    <mergeCell ref="N5:N7"/>
    <mergeCell ref="B9:O9"/>
    <mergeCell ref="B29:O29"/>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3" t="s">
        <v>71</v>
      </c>
      <c r="B3" s="323"/>
      <c r="C3" s="323"/>
      <c r="D3" s="323"/>
      <c r="E3" s="323"/>
      <c r="F3" s="323"/>
      <c r="G3" s="323"/>
    </row>
    <row r="4" spans="1:11" ht="15" customHeight="1" x14ac:dyDescent="0.25">
      <c r="A4" s="323" t="s">
        <v>120</v>
      </c>
      <c r="B4" s="323"/>
      <c r="C4" s="323"/>
      <c r="D4" s="323"/>
      <c r="E4" s="323"/>
      <c r="F4" s="323"/>
      <c r="G4" s="323"/>
      <c r="H4" s="323"/>
      <c r="I4" s="32"/>
      <c r="J4" s="32"/>
      <c r="K4" s="32"/>
    </row>
    <row r="5" spans="1:11" ht="69" customHeight="1" x14ac:dyDescent="0.25">
      <c r="A5" s="239" t="s">
        <v>112</v>
      </c>
      <c r="B5" s="239"/>
      <c r="C5" s="239"/>
      <c r="D5" s="239"/>
      <c r="E5" s="239"/>
      <c r="F5" s="239"/>
      <c r="G5" s="239"/>
      <c r="H5" s="239"/>
      <c r="I5" s="239"/>
    </row>
    <row r="7" spans="1:11" ht="36.75" customHeight="1" x14ac:dyDescent="0.25">
      <c r="A7" s="242" t="s">
        <v>15</v>
      </c>
      <c r="B7" s="242" t="s">
        <v>103</v>
      </c>
      <c r="C7" s="242" t="s">
        <v>111</v>
      </c>
      <c r="D7" s="242" t="s">
        <v>106</v>
      </c>
      <c r="E7" s="325" t="s">
        <v>110</v>
      </c>
      <c r="F7" s="326"/>
      <c r="G7" s="326"/>
      <c r="H7" s="327"/>
      <c r="I7" s="328" t="s">
        <v>58</v>
      </c>
    </row>
    <row r="8" spans="1:11" ht="91.5" customHeight="1" x14ac:dyDescent="0.25">
      <c r="A8" s="242"/>
      <c r="B8" s="242"/>
      <c r="C8" s="242"/>
      <c r="D8" s="242"/>
      <c r="E8" s="27" t="s">
        <v>107</v>
      </c>
      <c r="F8" s="27" t="s">
        <v>108</v>
      </c>
      <c r="G8" s="27" t="s">
        <v>109</v>
      </c>
      <c r="H8" s="27" t="s">
        <v>113</v>
      </c>
      <c r="I8" s="328"/>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4"/>
      <c r="C46" s="324"/>
      <c r="D46" s="324"/>
      <c r="E46" s="324"/>
      <c r="F46" s="324"/>
      <c r="G46" s="324"/>
      <c r="H46" s="324"/>
      <c r="I46" s="324"/>
    </row>
    <row r="47" spans="1:9" ht="62.25" customHeight="1" x14ac:dyDescent="0.25">
      <c r="B47" s="323" t="s">
        <v>125</v>
      </c>
      <c r="C47" s="329"/>
      <c r="D47" s="329"/>
      <c r="E47" s="329"/>
      <c r="F47" s="329"/>
      <c r="G47" s="329"/>
      <c r="H47" s="329"/>
      <c r="I47" s="329"/>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3" t="s">
        <v>71</v>
      </c>
      <c r="B3" s="323"/>
      <c r="C3" s="323"/>
      <c r="D3" s="323"/>
      <c r="E3" s="323"/>
      <c r="F3" s="323"/>
      <c r="G3" s="323"/>
      <c r="H3" s="330"/>
      <c r="I3" s="330"/>
      <c r="J3" s="2"/>
      <c r="K3" s="2"/>
      <c r="L3" s="1"/>
    </row>
    <row r="4" spans="1:15" ht="15" customHeight="1" x14ac:dyDescent="0.25">
      <c r="A4" s="323" t="s">
        <v>120</v>
      </c>
      <c r="B4" s="323"/>
      <c r="C4" s="323"/>
      <c r="D4" s="323"/>
      <c r="E4" s="323"/>
      <c r="F4" s="323"/>
      <c r="G4" s="323"/>
      <c r="H4" s="323"/>
      <c r="I4" s="323"/>
      <c r="J4" s="323"/>
      <c r="K4" s="323"/>
      <c r="L4" s="323"/>
      <c r="M4" s="323"/>
    </row>
    <row r="5" spans="1:15" ht="68.25" customHeight="1" x14ac:dyDescent="0.25">
      <c r="A5" s="239" t="s">
        <v>188</v>
      </c>
      <c r="B5" s="239"/>
      <c r="C5" s="239"/>
      <c r="D5" s="239"/>
      <c r="E5" s="239"/>
      <c r="F5" s="239"/>
      <c r="G5" s="239"/>
      <c r="H5" s="239"/>
      <c r="I5" s="239"/>
      <c r="J5" s="239"/>
      <c r="K5" s="239"/>
      <c r="L5" s="239"/>
      <c r="M5" s="239"/>
      <c r="N5" s="239"/>
      <c r="O5" s="239"/>
    </row>
    <row r="6" spans="1:15" ht="6.75" customHeight="1" x14ac:dyDescent="0.25">
      <c r="C6" s="240"/>
      <c r="D6" s="240"/>
      <c r="E6" s="240"/>
      <c r="F6" s="240"/>
      <c r="G6" s="240"/>
      <c r="H6" s="240"/>
      <c r="I6" s="240"/>
      <c r="J6" s="240"/>
      <c r="K6" s="240"/>
      <c r="L6" s="240"/>
      <c r="M6" s="240"/>
    </row>
    <row r="7" spans="1:15" s="1" customFormat="1" ht="30.75" customHeight="1" x14ac:dyDescent="0.2">
      <c r="A7" s="249" t="s">
        <v>15</v>
      </c>
      <c r="B7" s="249" t="s">
        <v>16</v>
      </c>
      <c r="C7" s="242" t="s">
        <v>2</v>
      </c>
      <c r="D7" s="242"/>
      <c r="E7" s="242"/>
      <c r="F7" s="242" t="s">
        <v>13</v>
      </c>
      <c r="G7" s="242"/>
      <c r="H7" s="242"/>
      <c r="I7" s="242"/>
      <c r="J7" s="242" t="s">
        <v>3</v>
      </c>
      <c r="K7" s="242"/>
      <c r="L7" s="242"/>
      <c r="M7" s="249" t="s">
        <v>11</v>
      </c>
      <c r="N7" s="249" t="s">
        <v>12</v>
      </c>
      <c r="O7" s="249" t="s">
        <v>65</v>
      </c>
    </row>
    <row r="8" spans="1:15" s="1" customFormat="1" ht="21.75" customHeight="1" x14ac:dyDescent="0.2">
      <c r="A8" s="250"/>
      <c r="B8" s="250"/>
      <c r="C8" s="242" t="s">
        <v>4</v>
      </c>
      <c r="D8" s="322" t="s">
        <v>5</v>
      </c>
      <c r="E8" s="322"/>
      <c r="F8" s="242" t="s">
        <v>4</v>
      </c>
      <c r="G8" s="319" t="s">
        <v>5</v>
      </c>
      <c r="H8" s="320"/>
      <c r="I8" s="321"/>
      <c r="J8" s="242" t="s">
        <v>4</v>
      </c>
      <c r="K8" s="322" t="s">
        <v>5</v>
      </c>
      <c r="L8" s="322"/>
      <c r="M8" s="250"/>
      <c r="N8" s="250"/>
      <c r="O8" s="250"/>
    </row>
    <row r="9" spans="1:15" s="1" customFormat="1" ht="99.75" x14ac:dyDescent="0.2">
      <c r="A9" s="251"/>
      <c r="B9" s="251"/>
      <c r="C9" s="242"/>
      <c r="D9" s="17" t="s">
        <v>6</v>
      </c>
      <c r="E9" s="17" t="s">
        <v>7</v>
      </c>
      <c r="F9" s="242"/>
      <c r="G9" s="17" t="s">
        <v>14</v>
      </c>
      <c r="H9" s="17" t="s">
        <v>8</v>
      </c>
      <c r="I9" s="17" t="s">
        <v>9</v>
      </c>
      <c r="J9" s="242"/>
      <c r="K9" s="17" t="s">
        <v>10</v>
      </c>
      <c r="L9" s="44" t="s">
        <v>185</v>
      </c>
      <c r="M9" s="251"/>
      <c r="N9" s="251"/>
      <c r="O9" s="251"/>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1" t="s">
        <v>62</v>
      </c>
      <c r="C34" s="331"/>
      <c r="D34" s="331"/>
      <c r="E34" s="331"/>
      <c r="F34" s="331"/>
      <c r="G34" s="331"/>
      <c r="H34" s="331"/>
      <c r="I34" s="331"/>
      <c r="J34" s="331"/>
      <c r="K34" s="331"/>
      <c r="L34" s="331"/>
      <c r="M34" s="331"/>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48" t="s">
        <v>127</v>
      </c>
      <c r="O1" s="248"/>
    </row>
    <row r="2" spans="1:15" x14ac:dyDescent="0.25">
      <c r="A2" s="2" t="s">
        <v>1</v>
      </c>
      <c r="B2" s="2"/>
      <c r="C2" s="2"/>
      <c r="D2" s="2"/>
      <c r="E2" s="2"/>
      <c r="F2" s="2"/>
      <c r="G2" s="2"/>
      <c r="H2" s="2"/>
      <c r="I2" s="2"/>
      <c r="J2" s="2"/>
      <c r="K2" s="2"/>
      <c r="L2" s="1"/>
    </row>
    <row r="3" spans="1:15" ht="15" customHeight="1" x14ac:dyDescent="0.25">
      <c r="A3" s="323" t="s">
        <v>71</v>
      </c>
      <c r="B3" s="323"/>
      <c r="C3" s="323"/>
      <c r="D3" s="323"/>
      <c r="E3" s="323"/>
      <c r="F3" s="323"/>
      <c r="G3" s="323"/>
      <c r="H3" s="330"/>
      <c r="I3" s="330"/>
      <c r="J3" s="2"/>
      <c r="K3" s="2"/>
      <c r="L3" s="1"/>
    </row>
    <row r="4" spans="1:15" ht="15" customHeight="1" x14ac:dyDescent="0.25">
      <c r="A4" s="323" t="s">
        <v>120</v>
      </c>
      <c r="B4" s="323"/>
      <c r="C4" s="323"/>
      <c r="D4" s="323"/>
      <c r="E4" s="323"/>
      <c r="F4" s="323"/>
      <c r="G4" s="323"/>
      <c r="H4" s="323"/>
      <c r="I4" s="323"/>
      <c r="J4" s="323"/>
      <c r="K4" s="323"/>
      <c r="L4" s="323"/>
      <c r="M4" s="323"/>
    </row>
    <row r="5" spans="1:15" ht="7.5" customHeight="1" x14ac:dyDescent="0.25">
      <c r="A5" s="2"/>
      <c r="B5" s="2"/>
      <c r="C5" s="2"/>
      <c r="D5" s="2"/>
      <c r="E5" s="2"/>
      <c r="F5" s="2"/>
      <c r="G5" s="2"/>
      <c r="H5" s="2"/>
      <c r="I5" s="2"/>
      <c r="J5" s="2"/>
      <c r="K5" s="2"/>
      <c r="L5" s="1"/>
    </row>
    <row r="6" spans="1:15" ht="60.75" customHeight="1" x14ac:dyDescent="0.25">
      <c r="A6" s="239" t="s">
        <v>206</v>
      </c>
      <c r="B6" s="239"/>
      <c r="C6" s="239"/>
      <c r="D6" s="239"/>
      <c r="E6" s="239"/>
      <c r="F6" s="239"/>
      <c r="G6" s="239"/>
      <c r="H6" s="239"/>
      <c r="I6" s="239"/>
      <c r="J6" s="239"/>
      <c r="K6" s="239"/>
      <c r="L6" s="239"/>
      <c r="M6" s="239"/>
      <c r="N6" s="239"/>
      <c r="O6" s="239"/>
    </row>
    <row r="7" spans="1:15" ht="7.5" customHeight="1" x14ac:dyDescent="0.25">
      <c r="C7" s="240"/>
      <c r="D7" s="240"/>
      <c r="E7" s="240"/>
      <c r="F7" s="240"/>
      <c r="G7" s="240"/>
      <c r="H7" s="240"/>
      <c r="I7" s="240"/>
      <c r="J7" s="240"/>
      <c r="K7" s="240"/>
      <c r="L7" s="240"/>
      <c r="M7" s="240"/>
    </row>
    <row r="8" spans="1:15" s="1" customFormat="1" ht="30.75" customHeight="1" x14ac:dyDescent="0.2">
      <c r="A8" s="249" t="s">
        <v>15</v>
      </c>
      <c r="B8" s="249" t="s">
        <v>180</v>
      </c>
      <c r="C8" s="242" t="s">
        <v>2</v>
      </c>
      <c r="D8" s="242"/>
      <c r="E8" s="242"/>
      <c r="F8" s="242" t="s">
        <v>13</v>
      </c>
      <c r="G8" s="242"/>
      <c r="H8" s="242"/>
      <c r="I8" s="242"/>
      <c r="J8" s="242" t="s">
        <v>3</v>
      </c>
      <c r="K8" s="242"/>
      <c r="L8" s="242"/>
      <c r="M8" s="249" t="s">
        <v>11</v>
      </c>
      <c r="N8" s="249" t="s">
        <v>12</v>
      </c>
      <c r="O8" s="249" t="s">
        <v>65</v>
      </c>
    </row>
    <row r="9" spans="1:15" s="1" customFormat="1" ht="21.75" customHeight="1" x14ac:dyDescent="0.2">
      <c r="A9" s="250"/>
      <c r="B9" s="250"/>
      <c r="C9" s="242" t="s">
        <v>4</v>
      </c>
      <c r="D9" s="322" t="s">
        <v>5</v>
      </c>
      <c r="E9" s="322"/>
      <c r="F9" s="242" t="s">
        <v>4</v>
      </c>
      <c r="G9" s="319" t="s">
        <v>5</v>
      </c>
      <c r="H9" s="320"/>
      <c r="I9" s="321"/>
      <c r="J9" s="242" t="s">
        <v>4</v>
      </c>
      <c r="K9" s="322" t="s">
        <v>5</v>
      </c>
      <c r="L9" s="322"/>
      <c r="M9" s="250"/>
      <c r="N9" s="250"/>
      <c r="O9" s="250"/>
    </row>
    <row r="10" spans="1:15" s="1" customFormat="1" ht="99.75" x14ac:dyDescent="0.2">
      <c r="A10" s="251"/>
      <c r="B10" s="251"/>
      <c r="C10" s="242"/>
      <c r="D10" s="17" t="s">
        <v>6</v>
      </c>
      <c r="E10" s="17" t="s">
        <v>7</v>
      </c>
      <c r="F10" s="242"/>
      <c r="G10" s="17" t="s">
        <v>14</v>
      </c>
      <c r="H10" s="17" t="s">
        <v>8</v>
      </c>
      <c r="I10" s="17" t="s">
        <v>9</v>
      </c>
      <c r="J10" s="242"/>
      <c r="K10" s="17" t="s">
        <v>10</v>
      </c>
      <c r="L10" s="44" t="s">
        <v>185</v>
      </c>
      <c r="M10" s="251"/>
      <c r="N10" s="251"/>
      <c r="O10" s="251"/>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O8:O10"/>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3"/>
  <sheetViews>
    <sheetView topLeftCell="E7" workbookViewId="0">
      <pane ySplit="1" topLeftCell="A23" activePane="bottomLeft" state="frozen"/>
      <selection activeCell="A7" sqref="A7"/>
      <selection pane="bottomLeft" activeCell="D65" sqref="D65"/>
    </sheetView>
  </sheetViews>
  <sheetFormatPr defaultColWidth="9.140625" defaultRowHeight="15.75" x14ac:dyDescent="0.25"/>
  <cols>
    <col min="1" max="1" width="3.28515625" style="181" bestFit="1" customWidth="1"/>
    <col min="2" max="2" width="21.42578125" style="171" customWidth="1"/>
    <col min="3" max="3" width="5.28515625" style="217" customWidth="1"/>
    <col min="4" max="4" width="6.140625" style="218" customWidth="1"/>
    <col min="5" max="5" width="5.42578125" style="187" customWidth="1"/>
    <col min="6" max="9" width="5.42578125" style="171" customWidth="1"/>
    <col min="10" max="10" width="6.28515625" style="187" customWidth="1"/>
    <col min="11" max="12" width="5.42578125" style="171" customWidth="1"/>
    <col min="13" max="13" width="6.28515625" style="187" customWidth="1"/>
    <col min="14" max="15" width="5.42578125" style="171" customWidth="1"/>
    <col min="16" max="16" width="6.28515625" style="187" customWidth="1"/>
    <col min="17" max="18" width="5.42578125" style="171" customWidth="1"/>
    <col min="19" max="19" width="5.42578125" style="187" customWidth="1"/>
    <col min="20" max="22" width="5.42578125" style="171" customWidth="1"/>
    <col min="23" max="23" width="5.42578125" style="187" customWidth="1"/>
    <col min="24" max="25" width="5.42578125" style="171" customWidth="1"/>
    <col min="26" max="26" width="6.5703125" style="187" customWidth="1"/>
    <col min="27" max="28" width="5.42578125" style="171" customWidth="1"/>
    <col min="29" max="29" width="5.42578125" style="187" customWidth="1"/>
    <col min="30" max="33" width="5.42578125" style="171" customWidth="1"/>
    <col min="34" max="34" width="5.42578125" style="187" customWidth="1"/>
    <col min="35" max="36" width="5.42578125" style="171" customWidth="1"/>
    <col min="37" max="16384" width="9.140625" style="171"/>
  </cols>
  <sheetData>
    <row r="1" spans="1:37" s="170" customFormat="1" x14ac:dyDescent="0.25">
      <c r="A1" s="333" t="s">
        <v>371</v>
      </c>
      <c r="B1" s="333"/>
      <c r="C1" s="333"/>
      <c r="D1" s="333"/>
      <c r="E1" s="333"/>
      <c r="F1" s="333"/>
      <c r="G1" s="333"/>
      <c r="H1" s="333"/>
      <c r="I1" s="333"/>
      <c r="J1" s="333"/>
      <c r="K1" s="199"/>
      <c r="L1" s="198"/>
      <c r="M1" s="198"/>
      <c r="N1" s="200"/>
      <c r="O1" s="201"/>
      <c r="P1" s="201"/>
      <c r="Q1" s="201"/>
      <c r="R1" s="201"/>
      <c r="S1" s="200"/>
      <c r="T1" s="200"/>
      <c r="U1" s="200"/>
      <c r="V1" s="194"/>
      <c r="W1" s="200"/>
      <c r="X1" s="200"/>
      <c r="Y1" s="200"/>
      <c r="Z1" s="200"/>
      <c r="AA1" s="333" t="s">
        <v>402</v>
      </c>
      <c r="AB1" s="333"/>
      <c r="AC1" s="333"/>
      <c r="AD1" s="333"/>
      <c r="AE1" s="333"/>
      <c r="AF1" s="333"/>
      <c r="AG1" s="333"/>
      <c r="AH1" s="333"/>
      <c r="AI1" s="333"/>
      <c r="AJ1" s="333"/>
    </row>
    <row r="2" spans="1:37" s="170" customFormat="1" x14ac:dyDescent="0.25">
      <c r="A2" s="334" t="s">
        <v>372</v>
      </c>
      <c r="B2" s="334"/>
      <c r="C2" s="334"/>
      <c r="D2" s="334"/>
      <c r="E2" s="334"/>
      <c r="F2" s="334"/>
      <c r="G2" s="334"/>
      <c r="H2" s="334"/>
      <c r="I2" s="334"/>
      <c r="J2" s="334"/>
      <c r="K2" s="197"/>
      <c r="L2" s="198"/>
      <c r="M2" s="198"/>
      <c r="N2" s="202"/>
      <c r="O2" s="200"/>
      <c r="P2" s="200"/>
      <c r="Q2" s="200"/>
      <c r="R2" s="200"/>
      <c r="S2" s="200"/>
      <c r="T2" s="200"/>
      <c r="U2" s="200"/>
      <c r="V2" s="200"/>
      <c r="W2" s="200"/>
      <c r="X2" s="200"/>
      <c r="Y2" s="200"/>
      <c r="Z2" s="200"/>
      <c r="AA2" s="335" t="s">
        <v>403</v>
      </c>
      <c r="AB2" s="335"/>
      <c r="AC2" s="335"/>
      <c r="AD2" s="335"/>
      <c r="AE2" s="335"/>
      <c r="AF2" s="335"/>
      <c r="AG2" s="335"/>
      <c r="AH2" s="335"/>
      <c r="AI2" s="335"/>
      <c r="AJ2" s="335"/>
    </row>
    <row r="3" spans="1:37" s="170" customFormat="1" x14ac:dyDescent="0.25">
      <c r="A3" s="196"/>
      <c r="B3" s="196"/>
      <c r="C3" s="205"/>
      <c r="D3" s="205"/>
      <c r="E3" s="196"/>
      <c r="F3" s="196"/>
      <c r="G3" s="196"/>
      <c r="H3" s="196"/>
      <c r="I3" s="196"/>
      <c r="J3" s="196"/>
      <c r="K3" s="197"/>
      <c r="L3" s="198"/>
      <c r="M3" s="198"/>
      <c r="N3" s="202"/>
      <c r="O3" s="200"/>
      <c r="P3" s="200"/>
      <c r="Q3" s="200"/>
      <c r="R3" s="200"/>
      <c r="S3" s="200"/>
      <c r="T3" s="200"/>
      <c r="U3" s="200"/>
      <c r="V3" s="200"/>
      <c r="W3" s="200"/>
      <c r="X3" s="200"/>
      <c r="Y3" s="200"/>
      <c r="Z3" s="200"/>
      <c r="AA3" s="200"/>
      <c r="AB3" s="200"/>
      <c r="AC3" s="203"/>
      <c r="AD3" s="203"/>
      <c r="AE3" s="203"/>
      <c r="AF3" s="203"/>
      <c r="AG3" s="203"/>
      <c r="AH3" s="203"/>
      <c r="AI3" s="203"/>
      <c r="AJ3" s="203"/>
    </row>
    <row r="4" spans="1:37" ht="57" customHeight="1" x14ac:dyDescent="0.3">
      <c r="A4" s="336" t="s">
        <v>495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row>
    <row r="5" spans="1:37" ht="20.25" customHeight="1" x14ac:dyDescent="0.25">
      <c r="A5" s="332" t="s">
        <v>433</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row>
    <row r="6" spans="1:37" x14ac:dyDescent="0.25">
      <c r="A6" s="337" t="s">
        <v>404</v>
      </c>
      <c r="B6" s="340" t="s">
        <v>59</v>
      </c>
      <c r="C6" s="341" t="s">
        <v>405</v>
      </c>
      <c r="D6" s="344" t="s">
        <v>406</v>
      </c>
      <c r="E6" s="345" t="s">
        <v>153</v>
      </c>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row>
    <row r="7" spans="1:37" x14ac:dyDescent="0.25">
      <c r="A7" s="338"/>
      <c r="B7" s="340"/>
      <c r="C7" s="342"/>
      <c r="D7" s="344"/>
      <c r="E7" s="346" t="s">
        <v>434</v>
      </c>
      <c r="F7" s="347"/>
      <c r="G7" s="347"/>
      <c r="H7" s="347"/>
      <c r="I7" s="347"/>
      <c r="J7" s="347"/>
      <c r="K7" s="347"/>
      <c r="L7" s="347"/>
      <c r="M7" s="347"/>
      <c r="N7" s="347"/>
      <c r="O7" s="347"/>
      <c r="P7" s="347"/>
      <c r="Q7" s="347"/>
      <c r="R7" s="348"/>
      <c r="S7" s="346" t="s">
        <v>435</v>
      </c>
      <c r="T7" s="347"/>
      <c r="U7" s="347"/>
      <c r="V7" s="347"/>
      <c r="W7" s="347"/>
      <c r="X7" s="347"/>
      <c r="Y7" s="347"/>
      <c r="Z7" s="347"/>
      <c r="AA7" s="347"/>
      <c r="AB7" s="348"/>
      <c r="AC7" s="346" t="s">
        <v>436</v>
      </c>
      <c r="AD7" s="347"/>
      <c r="AE7" s="347"/>
      <c r="AF7" s="347"/>
      <c r="AG7" s="348"/>
      <c r="AH7" s="346" t="s">
        <v>437</v>
      </c>
      <c r="AI7" s="347"/>
      <c r="AJ7" s="348"/>
    </row>
    <row r="8" spans="1:37" ht="39" customHeight="1" x14ac:dyDescent="0.25">
      <c r="A8" s="338"/>
      <c r="B8" s="340"/>
      <c r="C8" s="342"/>
      <c r="D8" s="344"/>
      <c r="E8" s="349" t="s">
        <v>438</v>
      </c>
      <c r="F8" s="349"/>
      <c r="G8" s="349"/>
      <c r="H8" s="349"/>
      <c r="I8" s="349"/>
      <c r="J8" s="349" t="s">
        <v>439</v>
      </c>
      <c r="K8" s="353"/>
      <c r="L8" s="353"/>
      <c r="M8" s="349" t="s">
        <v>440</v>
      </c>
      <c r="N8" s="349"/>
      <c r="O8" s="349"/>
      <c r="P8" s="349" t="s">
        <v>441</v>
      </c>
      <c r="Q8" s="349"/>
      <c r="R8" s="349"/>
      <c r="S8" s="349" t="s">
        <v>442</v>
      </c>
      <c r="T8" s="349"/>
      <c r="U8" s="349"/>
      <c r="V8" s="349"/>
      <c r="W8" s="349" t="s">
        <v>443</v>
      </c>
      <c r="X8" s="349"/>
      <c r="Y8" s="349"/>
      <c r="Z8" s="349" t="s">
        <v>444</v>
      </c>
      <c r="AA8" s="349"/>
      <c r="AB8" s="349"/>
      <c r="AC8" s="349" t="s">
        <v>445</v>
      </c>
      <c r="AD8" s="349"/>
      <c r="AE8" s="349"/>
      <c r="AF8" s="349"/>
      <c r="AG8" s="349"/>
      <c r="AH8" s="349" t="s">
        <v>446</v>
      </c>
      <c r="AI8" s="349"/>
      <c r="AJ8" s="349"/>
    </row>
    <row r="9" spans="1:37" ht="105.75" customHeight="1" x14ac:dyDescent="0.25">
      <c r="A9" s="339"/>
      <c r="B9" s="340"/>
      <c r="C9" s="343"/>
      <c r="D9" s="344"/>
      <c r="E9" s="182" t="s">
        <v>447</v>
      </c>
      <c r="F9" s="172" t="s">
        <v>448</v>
      </c>
      <c r="G9" s="172" t="s">
        <v>449</v>
      </c>
      <c r="H9" s="172" t="s">
        <v>450</v>
      </c>
      <c r="I9" s="172" t="s">
        <v>451</v>
      </c>
      <c r="J9" s="182" t="s">
        <v>155</v>
      </c>
      <c r="K9" s="172" t="s">
        <v>156</v>
      </c>
      <c r="L9" s="172" t="s">
        <v>157</v>
      </c>
      <c r="M9" s="182" t="s">
        <v>452</v>
      </c>
      <c r="N9" s="172" t="s">
        <v>453</v>
      </c>
      <c r="O9" s="172" t="s">
        <v>454</v>
      </c>
      <c r="P9" s="182" t="s">
        <v>455</v>
      </c>
      <c r="Q9" s="172" t="s">
        <v>456</v>
      </c>
      <c r="R9" s="172" t="s">
        <v>454</v>
      </c>
      <c r="S9" s="182" t="s">
        <v>457</v>
      </c>
      <c r="T9" s="172" t="s">
        <v>458</v>
      </c>
      <c r="U9" s="172" t="s">
        <v>459</v>
      </c>
      <c r="V9" s="172" t="s">
        <v>460</v>
      </c>
      <c r="W9" s="182" t="s">
        <v>461</v>
      </c>
      <c r="X9" s="172" t="s">
        <v>462</v>
      </c>
      <c r="Y9" s="172" t="s">
        <v>463</v>
      </c>
      <c r="Z9" s="182" t="s">
        <v>464</v>
      </c>
      <c r="AA9" s="172" t="s">
        <v>465</v>
      </c>
      <c r="AB9" s="172" t="s">
        <v>466</v>
      </c>
      <c r="AC9" s="182" t="s">
        <v>467</v>
      </c>
      <c r="AD9" s="172" t="s">
        <v>468</v>
      </c>
      <c r="AE9" s="172" t="s">
        <v>469</v>
      </c>
      <c r="AF9" s="172" t="s">
        <v>470</v>
      </c>
      <c r="AG9" s="172" t="s">
        <v>454</v>
      </c>
      <c r="AH9" s="182" t="s">
        <v>145</v>
      </c>
      <c r="AI9" s="172" t="s">
        <v>146</v>
      </c>
      <c r="AJ9" s="172" t="s">
        <v>148</v>
      </c>
    </row>
    <row r="10" spans="1:37" ht="15.75" customHeight="1" x14ac:dyDescent="0.25">
      <c r="A10" s="173" t="s">
        <v>17</v>
      </c>
      <c r="B10" s="350" t="s">
        <v>471</v>
      </c>
      <c r="C10" s="351"/>
      <c r="D10" s="351"/>
      <c r="E10" s="352"/>
      <c r="F10" s="174"/>
      <c r="G10" s="174"/>
      <c r="H10" s="174"/>
      <c r="I10" s="174"/>
      <c r="J10" s="183"/>
      <c r="K10" s="174"/>
      <c r="L10" s="174"/>
      <c r="M10" s="183"/>
      <c r="N10" s="174"/>
      <c r="O10" s="174"/>
      <c r="P10" s="183"/>
      <c r="Q10" s="174"/>
      <c r="R10" s="174"/>
      <c r="S10" s="183"/>
      <c r="T10" s="174"/>
      <c r="U10" s="174"/>
      <c r="V10" s="174"/>
      <c r="W10" s="183"/>
      <c r="X10" s="174"/>
      <c r="Y10" s="174"/>
      <c r="Z10" s="183"/>
      <c r="AA10" s="174"/>
      <c r="AB10" s="174"/>
      <c r="AC10" s="183"/>
      <c r="AD10" s="174"/>
      <c r="AE10" s="174"/>
      <c r="AF10" s="174"/>
      <c r="AG10" s="174"/>
      <c r="AH10" s="183"/>
      <c r="AI10" s="174"/>
      <c r="AJ10" s="174"/>
    </row>
    <row r="11" spans="1:37" x14ac:dyDescent="0.25">
      <c r="A11" s="224"/>
      <c r="B11" s="225" t="s">
        <v>170</v>
      </c>
      <c r="C11" s="226">
        <f>'Bieu 1A'!C28</f>
        <v>3280</v>
      </c>
      <c r="D11" s="227">
        <v>500</v>
      </c>
      <c r="E11" s="227">
        <v>400</v>
      </c>
      <c r="F11" s="227">
        <v>50</v>
      </c>
      <c r="G11" s="227">
        <v>50</v>
      </c>
      <c r="H11" s="227">
        <v>0</v>
      </c>
      <c r="I11" s="227">
        <v>0</v>
      </c>
      <c r="J11" s="227">
        <v>500</v>
      </c>
      <c r="K11" s="227">
        <v>0</v>
      </c>
      <c r="L11" s="227">
        <v>0</v>
      </c>
      <c r="M11" s="227">
        <v>500</v>
      </c>
      <c r="N11" s="227">
        <v>0</v>
      </c>
      <c r="O11" s="227">
        <v>0</v>
      </c>
      <c r="P11" s="227">
        <v>500</v>
      </c>
      <c r="Q11" s="227">
        <v>0</v>
      </c>
      <c r="R11" s="227">
        <v>0</v>
      </c>
      <c r="S11" s="227">
        <v>260</v>
      </c>
      <c r="T11" s="227">
        <v>240</v>
      </c>
      <c r="U11" s="227">
        <v>0</v>
      </c>
      <c r="V11" s="227">
        <v>0</v>
      </c>
      <c r="W11" s="227">
        <v>460</v>
      </c>
      <c r="X11" s="227">
        <v>40</v>
      </c>
      <c r="Y11" s="227">
        <v>0</v>
      </c>
      <c r="Z11" s="227">
        <v>500</v>
      </c>
      <c r="AA11" s="227">
        <v>0</v>
      </c>
      <c r="AB11" s="227">
        <v>0</v>
      </c>
      <c r="AC11" s="227">
        <v>470</v>
      </c>
      <c r="AD11" s="227">
        <v>30</v>
      </c>
      <c r="AE11" s="227">
        <v>0</v>
      </c>
      <c r="AF11" s="227">
        <v>0</v>
      </c>
      <c r="AG11" s="227">
        <v>0</v>
      </c>
      <c r="AH11" s="227">
        <v>450</v>
      </c>
      <c r="AI11" s="227">
        <v>50</v>
      </c>
      <c r="AJ11" s="227">
        <v>0</v>
      </c>
    </row>
    <row r="12" spans="1:37" x14ac:dyDescent="0.25">
      <c r="A12" s="224"/>
      <c r="B12" s="225" t="s">
        <v>407</v>
      </c>
      <c r="C12" s="228"/>
      <c r="D12" s="229">
        <f>D11/C11*100%</f>
        <v>0.1524390243902439</v>
      </c>
      <c r="E12" s="230">
        <f>E11/D11*100%</f>
        <v>0.8</v>
      </c>
      <c r="F12" s="230">
        <f>F11/D11*100%</f>
        <v>0.1</v>
      </c>
      <c r="G12" s="230">
        <f>G11/D11*100%</f>
        <v>0.1</v>
      </c>
      <c r="H12" s="230">
        <f>H11/D11*100%</f>
        <v>0</v>
      </c>
      <c r="I12" s="230">
        <f>I11/D11*100%</f>
        <v>0</v>
      </c>
      <c r="J12" s="230">
        <f>J11/D11*100%</f>
        <v>1</v>
      </c>
      <c r="K12" s="230">
        <f>K11/D11*100%</f>
        <v>0</v>
      </c>
      <c r="L12" s="230">
        <f>L11/D11*100%</f>
        <v>0</v>
      </c>
      <c r="M12" s="230">
        <f>M11/D11*100%</f>
        <v>1</v>
      </c>
      <c r="N12" s="230">
        <f>N11/D11*100</f>
        <v>0</v>
      </c>
      <c r="O12" s="230">
        <f>O11/D11*100%</f>
        <v>0</v>
      </c>
      <c r="P12" s="230">
        <f>P11/D11*100%</f>
        <v>1</v>
      </c>
      <c r="Q12" s="230">
        <f>Q11/D11*100%</f>
        <v>0</v>
      </c>
      <c r="R12" s="230">
        <f>R11/D11*100%</f>
        <v>0</v>
      </c>
      <c r="S12" s="230">
        <f>S11/D11*100%</f>
        <v>0.52</v>
      </c>
      <c r="T12" s="230">
        <f>T11/D11*100%</f>
        <v>0.48</v>
      </c>
      <c r="U12" s="230">
        <f>U11/D11*100%</f>
        <v>0</v>
      </c>
      <c r="V12" s="230">
        <f>V11/D11*100%</f>
        <v>0</v>
      </c>
      <c r="W12" s="230">
        <f>W11/D11*100%</f>
        <v>0.92</v>
      </c>
      <c r="X12" s="230">
        <f>X11/D11*0%</f>
        <v>0</v>
      </c>
      <c r="Y12" s="230">
        <f>Y11/D11*100%</f>
        <v>0</v>
      </c>
      <c r="Z12" s="230">
        <f>Z11/D11*100%</f>
        <v>1</v>
      </c>
      <c r="AA12" s="230">
        <f>AA11/D11*100%</f>
        <v>0</v>
      </c>
      <c r="AB12" s="230">
        <f>AB11/D11*100%</f>
        <v>0</v>
      </c>
      <c r="AC12" s="230">
        <f>AC11/D11*100%</f>
        <v>0.94</v>
      </c>
      <c r="AD12" s="230">
        <f>AD11/D11*100%</f>
        <v>0.06</v>
      </c>
      <c r="AE12" s="230">
        <f>AE11/D11*100%</f>
        <v>0</v>
      </c>
      <c r="AF12" s="230">
        <f>AF11/D11*1005</f>
        <v>0</v>
      </c>
      <c r="AG12" s="230">
        <f>AG11/D11*100%</f>
        <v>0</v>
      </c>
      <c r="AH12" s="230">
        <f>AH11/D11*100%</f>
        <v>0.9</v>
      </c>
      <c r="AI12" s="230">
        <f>AI11/D11*100%</f>
        <v>0.1</v>
      </c>
      <c r="AJ12" s="230">
        <f>AJ11/D11*100%</f>
        <v>0</v>
      </c>
      <c r="AK12" s="178"/>
    </row>
    <row r="13" spans="1:37" ht="15.75" customHeight="1" x14ac:dyDescent="0.25">
      <c r="A13" s="173" t="s">
        <v>18</v>
      </c>
      <c r="B13" s="350" t="s">
        <v>472</v>
      </c>
      <c r="C13" s="351"/>
      <c r="D13" s="351"/>
      <c r="E13" s="352"/>
      <c r="F13" s="174"/>
      <c r="G13" s="174"/>
      <c r="H13" s="174"/>
      <c r="I13" s="174"/>
      <c r="J13" s="183"/>
      <c r="K13" s="174"/>
      <c r="L13" s="174"/>
      <c r="M13" s="183"/>
      <c r="N13" s="174"/>
      <c r="O13" s="174"/>
      <c r="P13" s="183"/>
      <c r="Q13" s="174"/>
      <c r="R13" s="174"/>
      <c r="S13" s="183"/>
      <c r="T13" s="174"/>
      <c r="U13" s="174"/>
      <c r="V13" s="174"/>
      <c r="W13" s="183"/>
      <c r="X13" s="174"/>
      <c r="Y13" s="174"/>
      <c r="Z13" s="183"/>
      <c r="AA13" s="174"/>
      <c r="AB13" s="174"/>
      <c r="AC13" s="183"/>
      <c r="AD13" s="174"/>
      <c r="AE13" s="174"/>
      <c r="AF13" s="174"/>
      <c r="AG13" s="174"/>
      <c r="AH13" s="183"/>
      <c r="AI13" s="174"/>
      <c r="AJ13" s="174"/>
    </row>
    <row r="14" spans="1:37" ht="15.75" customHeight="1" x14ac:dyDescent="0.25">
      <c r="A14" s="224"/>
      <c r="B14" s="225" t="s">
        <v>170</v>
      </c>
      <c r="C14" s="226">
        <f>C17+C20+C23+C26+C29+C32+C35+C38+C41+C44+C47+C50+C53+C56+C59+C62</f>
        <v>4016</v>
      </c>
      <c r="D14" s="226">
        <f t="shared" ref="D14:AJ14" si="0">D17+D20+D23+D26+D29+D32+D35+D38+D41+D44+D47+D50+D53+D56+D59+D62</f>
        <v>517</v>
      </c>
      <c r="E14" s="226">
        <f t="shared" si="0"/>
        <v>440</v>
      </c>
      <c r="F14" s="226">
        <f t="shared" si="0"/>
        <v>70</v>
      </c>
      <c r="G14" s="226">
        <f t="shared" si="0"/>
        <v>7</v>
      </c>
      <c r="H14" s="226">
        <f t="shared" si="0"/>
        <v>0</v>
      </c>
      <c r="I14" s="226">
        <f t="shared" si="0"/>
        <v>0</v>
      </c>
      <c r="J14" s="226">
        <f t="shared" si="0"/>
        <v>510</v>
      </c>
      <c r="K14" s="226">
        <f t="shared" si="0"/>
        <v>7</v>
      </c>
      <c r="L14" s="226">
        <f t="shared" si="0"/>
        <v>0</v>
      </c>
      <c r="M14" s="226">
        <f t="shared" si="0"/>
        <v>517</v>
      </c>
      <c r="N14" s="226">
        <f t="shared" si="0"/>
        <v>0</v>
      </c>
      <c r="O14" s="226">
        <f t="shared" si="0"/>
        <v>0</v>
      </c>
      <c r="P14" s="226">
        <f t="shared" si="0"/>
        <v>514</v>
      </c>
      <c r="Q14" s="226">
        <f t="shared" si="0"/>
        <v>3</v>
      </c>
      <c r="R14" s="226">
        <f t="shared" si="0"/>
        <v>0</v>
      </c>
      <c r="S14" s="226">
        <f t="shared" si="0"/>
        <v>477</v>
      </c>
      <c r="T14" s="226">
        <f t="shared" si="0"/>
        <v>40</v>
      </c>
      <c r="U14" s="226">
        <f t="shared" si="0"/>
        <v>0</v>
      </c>
      <c r="V14" s="226">
        <f t="shared" si="0"/>
        <v>0</v>
      </c>
      <c r="W14" s="226">
        <f t="shared" si="0"/>
        <v>499</v>
      </c>
      <c r="X14" s="226">
        <f t="shared" si="0"/>
        <v>18</v>
      </c>
      <c r="Y14" s="226">
        <f t="shared" si="0"/>
        <v>0</v>
      </c>
      <c r="Z14" s="226">
        <f t="shared" si="0"/>
        <v>514</v>
      </c>
      <c r="AA14" s="226">
        <f t="shared" si="0"/>
        <v>3</v>
      </c>
      <c r="AB14" s="226">
        <f t="shared" si="0"/>
        <v>0</v>
      </c>
      <c r="AC14" s="226">
        <f t="shared" si="0"/>
        <v>517</v>
      </c>
      <c r="AD14" s="226">
        <f t="shared" si="0"/>
        <v>0</v>
      </c>
      <c r="AE14" s="226">
        <f t="shared" si="0"/>
        <v>0</v>
      </c>
      <c r="AF14" s="226">
        <f t="shared" si="0"/>
        <v>0</v>
      </c>
      <c r="AG14" s="226">
        <f t="shared" si="0"/>
        <v>0</v>
      </c>
      <c r="AH14" s="226">
        <f t="shared" si="0"/>
        <v>447</v>
      </c>
      <c r="AI14" s="226">
        <f t="shared" si="0"/>
        <v>70</v>
      </c>
      <c r="AJ14" s="226">
        <f t="shared" si="0"/>
        <v>0</v>
      </c>
    </row>
    <row r="15" spans="1:37" ht="15.75" customHeight="1" x14ac:dyDescent="0.25">
      <c r="A15" s="224"/>
      <c r="B15" s="225" t="s">
        <v>407</v>
      </c>
      <c r="C15" s="228"/>
      <c r="D15" s="229">
        <f>D14/C14*100%</f>
        <v>0.12873505976095617</v>
      </c>
      <c r="E15" s="230">
        <f>E14/D14*100%</f>
        <v>0.85106382978723405</v>
      </c>
      <c r="F15" s="230">
        <f>F14/D14*100%</f>
        <v>0.13539651837524178</v>
      </c>
      <c r="G15" s="230">
        <f>G14/D14*100%</f>
        <v>1.3539651837524178E-2</v>
      </c>
      <c r="H15" s="230">
        <f>H14/D14*100%</f>
        <v>0</v>
      </c>
      <c r="I15" s="230">
        <f>I14/D14*100%</f>
        <v>0</v>
      </c>
      <c r="J15" s="230">
        <f>J14/D14*100%</f>
        <v>0.98646034816247585</v>
      </c>
      <c r="K15" s="230">
        <f>K14/D14*100%</f>
        <v>1.3539651837524178E-2</v>
      </c>
      <c r="L15" s="230">
        <f>L14/D14*100%</f>
        <v>0</v>
      </c>
      <c r="M15" s="230">
        <f>M14/D14*100%</f>
        <v>1</v>
      </c>
      <c r="N15" s="230">
        <f>N14/D14*100</f>
        <v>0</v>
      </c>
      <c r="O15" s="230">
        <f>O14/D14*100%</f>
        <v>0</v>
      </c>
      <c r="P15" s="230">
        <f>P14/D14*100%</f>
        <v>0.99419729206963248</v>
      </c>
      <c r="Q15" s="230">
        <f>Q14/D14*100%</f>
        <v>5.8027079303675051E-3</v>
      </c>
      <c r="R15" s="230">
        <f>R14/D14*100%</f>
        <v>0</v>
      </c>
      <c r="S15" s="230">
        <f>S14/D14*100%</f>
        <v>0.92263056092843332</v>
      </c>
      <c r="T15" s="230">
        <f>T14/D14*100%</f>
        <v>7.7369439071566737E-2</v>
      </c>
      <c r="U15" s="230">
        <f>U14/D14*100%</f>
        <v>0</v>
      </c>
      <c r="V15" s="230">
        <f>V14/D14*100%</f>
        <v>0</v>
      </c>
      <c r="W15" s="230">
        <f>W14/D14*100%</f>
        <v>0.96518375241779497</v>
      </c>
      <c r="X15" s="230">
        <f>X14/D14*0%</f>
        <v>0</v>
      </c>
      <c r="Y15" s="230">
        <f>Y14/D14*100%</f>
        <v>0</v>
      </c>
      <c r="Z15" s="230">
        <f>Z14/D14*100%</f>
        <v>0.99419729206963248</v>
      </c>
      <c r="AA15" s="230">
        <f>AA14/D14*100%</f>
        <v>5.8027079303675051E-3</v>
      </c>
      <c r="AB15" s="230">
        <f>AB14/D14*100%</f>
        <v>0</v>
      </c>
      <c r="AC15" s="230">
        <f>AC14/D14*100%</f>
        <v>1</v>
      </c>
      <c r="AD15" s="230">
        <f>AD14/D14*100%</f>
        <v>0</v>
      </c>
      <c r="AE15" s="230">
        <f>AE14/D14*100%</f>
        <v>0</v>
      </c>
      <c r="AF15" s="230">
        <f>AF14/D14*1005</f>
        <v>0</v>
      </c>
      <c r="AG15" s="230">
        <f>AG14/D14*100%</f>
        <v>0</v>
      </c>
      <c r="AH15" s="230">
        <f>AH14/D14*100%</f>
        <v>0.8646034816247582</v>
      </c>
      <c r="AI15" s="230">
        <f>AI14/D14*100%</f>
        <v>0.13539651837524178</v>
      </c>
      <c r="AJ15" s="230">
        <f>AJ14/D14*100%</f>
        <v>0</v>
      </c>
    </row>
    <row r="16" spans="1:37" s="220" customFormat="1" ht="24" customHeight="1" x14ac:dyDescent="0.25">
      <c r="A16" s="219">
        <v>1</v>
      </c>
      <c r="B16" s="354" t="s">
        <v>473</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6"/>
    </row>
    <row r="17" spans="1:37" ht="15.75" customHeight="1" x14ac:dyDescent="0.25">
      <c r="A17" s="173"/>
      <c r="B17" s="175" t="s">
        <v>170</v>
      </c>
      <c r="C17" s="206">
        <f>'Bieu 1B'!C21</f>
        <v>342</v>
      </c>
      <c r="D17" s="207">
        <v>55</v>
      </c>
      <c r="E17" s="184">
        <v>55</v>
      </c>
      <c r="F17" s="176">
        <v>0</v>
      </c>
      <c r="G17" s="176">
        <v>0</v>
      </c>
      <c r="H17" s="176">
        <v>0</v>
      </c>
      <c r="I17" s="176">
        <v>0</v>
      </c>
      <c r="J17" s="184">
        <v>55</v>
      </c>
      <c r="K17" s="176">
        <v>0</v>
      </c>
      <c r="L17" s="176">
        <v>0</v>
      </c>
      <c r="M17" s="184">
        <v>55</v>
      </c>
      <c r="N17" s="176">
        <v>0</v>
      </c>
      <c r="O17" s="176">
        <v>0</v>
      </c>
      <c r="P17" s="184">
        <v>55</v>
      </c>
      <c r="Q17" s="176">
        <v>0</v>
      </c>
      <c r="R17" s="176">
        <v>0</v>
      </c>
      <c r="S17" s="184">
        <v>55</v>
      </c>
      <c r="T17" s="176">
        <v>0</v>
      </c>
      <c r="U17" s="176">
        <v>0</v>
      </c>
      <c r="V17" s="176">
        <v>0</v>
      </c>
      <c r="W17" s="184">
        <v>55</v>
      </c>
      <c r="X17" s="176">
        <v>0</v>
      </c>
      <c r="Y17" s="176">
        <v>0</v>
      </c>
      <c r="Z17" s="184">
        <v>55</v>
      </c>
      <c r="AA17" s="176">
        <v>0</v>
      </c>
      <c r="AB17" s="176">
        <v>0</v>
      </c>
      <c r="AC17" s="184">
        <v>55</v>
      </c>
      <c r="AD17" s="176">
        <v>0</v>
      </c>
      <c r="AE17" s="176">
        <v>0</v>
      </c>
      <c r="AF17" s="176">
        <v>0</v>
      </c>
      <c r="AG17" s="176">
        <v>0</v>
      </c>
      <c r="AH17" s="184">
        <v>55</v>
      </c>
      <c r="AI17" s="176">
        <v>0</v>
      </c>
      <c r="AJ17" s="176">
        <v>0</v>
      </c>
      <c r="AK17" s="171" t="s">
        <v>498</v>
      </c>
    </row>
    <row r="18" spans="1:37" ht="15.75" customHeight="1" x14ac:dyDescent="0.25">
      <c r="A18" s="173"/>
      <c r="B18" s="175" t="s">
        <v>407</v>
      </c>
      <c r="C18" s="208"/>
      <c r="D18" s="209">
        <f>D17/C17*100%</f>
        <v>0.16081871345029239</v>
      </c>
      <c r="E18" s="185">
        <f>E17/D17*100%</f>
        <v>1</v>
      </c>
      <c r="F18" s="177">
        <f>F17/D17*100%</f>
        <v>0</v>
      </c>
      <c r="G18" s="177">
        <f>G17/D17*100%</f>
        <v>0</v>
      </c>
      <c r="H18" s="177">
        <f>H17/D17*100%</f>
        <v>0</v>
      </c>
      <c r="I18" s="177">
        <f>I17/D17*100%</f>
        <v>0</v>
      </c>
      <c r="J18" s="185">
        <f>J17/D17*100%</f>
        <v>1</v>
      </c>
      <c r="K18" s="177">
        <f>K17/D17*100%</f>
        <v>0</v>
      </c>
      <c r="L18" s="177">
        <f>L17/D17*100%</f>
        <v>0</v>
      </c>
      <c r="M18" s="185">
        <f>M17/D17*100%</f>
        <v>1</v>
      </c>
      <c r="N18" s="177">
        <f>N17/D17*100</f>
        <v>0</v>
      </c>
      <c r="O18" s="177">
        <f>O17/D17*100%</f>
        <v>0</v>
      </c>
      <c r="P18" s="185">
        <f>P17/D17*100%</f>
        <v>1</v>
      </c>
      <c r="Q18" s="177">
        <f>Q17/D17*100%</f>
        <v>0</v>
      </c>
      <c r="R18" s="177">
        <f>R17/D17*100%</f>
        <v>0</v>
      </c>
      <c r="S18" s="185">
        <f>S17/D17*100%</f>
        <v>1</v>
      </c>
      <c r="T18" s="177">
        <f>T17/D17*100%</f>
        <v>0</v>
      </c>
      <c r="U18" s="177">
        <f>U17/D17*100%</f>
        <v>0</v>
      </c>
      <c r="V18" s="177">
        <f>V17/D17*100%</f>
        <v>0</v>
      </c>
      <c r="W18" s="185">
        <f>W17/D17*100%</f>
        <v>1</v>
      </c>
      <c r="X18" s="177">
        <f>X17/D17*0%</f>
        <v>0</v>
      </c>
      <c r="Y18" s="177">
        <f>Y17/D17*100%</f>
        <v>0</v>
      </c>
      <c r="Z18" s="185">
        <f>Z17/D17*100%</f>
        <v>1</v>
      </c>
      <c r="AA18" s="177">
        <f>AA17/D17*100%</f>
        <v>0</v>
      </c>
      <c r="AB18" s="177">
        <f>AB17/D17*100%</f>
        <v>0</v>
      </c>
      <c r="AC18" s="185">
        <f>AC17/D17*100%</f>
        <v>1</v>
      </c>
      <c r="AD18" s="177">
        <f>AD17/D17*100%</f>
        <v>0</v>
      </c>
      <c r="AE18" s="177">
        <f>AE17/D17*100%</f>
        <v>0</v>
      </c>
      <c r="AF18" s="177">
        <f>AF17/D17*1005</f>
        <v>0</v>
      </c>
      <c r="AG18" s="177">
        <f>AG17/D17*100%</f>
        <v>0</v>
      </c>
      <c r="AH18" s="185">
        <f>AH17/D17*100%</f>
        <v>1</v>
      </c>
      <c r="AI18" s="177">
        <f>AI17/D17*100%</f>
        <v>0</v>
      </c>
      <c r="AJ18" s="177">
        <f>AJ17/D17*100%</f>
        <v>0</v>
      </c>
      <c r="AK18" s="178"/>
    </row>
    <row r="19" spans="1:37" s="220" customFormat="1" ht="21" customHeight="1" x14ac:dyDescent="0.25">
      <c r="A19" s="219">
        <v>2</v>
      </c>
      <c r="B19" s="354" t="s">
        <v>474</v>
      </c>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6"/>
    </row>
    <row r="20" spans="1:37" x14ac:dyDescent="0.25">
      <c r="A20" s="173"/>
      <c r="B20" s="175" t="s">
        <v>170</v>
      </c>
      <c r="C20" s="208">
        <f>'Bieu 1B'!C14</f>
        <v>252</v>
      </c>
      <c r="D20" s="207">
        <v>40</v>
      </c>
      <c r="E20" s="184">
        <v>35</v>
      </c>
      <c r="F20" s="176">
        <v>6</v>
      </c>
      <c r="G20" s="176">
        <v>0</v>
      </c>
      <c r="H20" s="176">
        <v>0</v>
      </c>
      <c r="I20" s="176">
        <v>0</v>
      </c>
      <c r="J20" s="184">
        <v>34</v>
      </c>
      <c r="K20" s="176">
        <v>6</v>
      </c>
      <c r="L20" s="176">
        <v>0</v>
      </c>
      <c r="M20" s="184">
        <v>40</v>
      </c>
      <c r="N20" s="176">
        <v>0</v>
      </c>
      <c r="O20" s="176">
        <v>0</v>
      </c>
      <c r="P20" s="184">
        <v>40</v>
      </c>
      <c r="Q20" s="176">
        <v>0</v>
      </c>
      <c r="R20" s="176">
        <v>0</v>
      </c>
      <c r="S20" s="184">
        <v>34</v>
      </c>
      <c r="T20" s="176">
        <v>6</v>
      </c>
      <c r="U20" s="176">
        <v>0</v>
      </c>
      <c r="V20" s="176">
        <v>0</v>
      </c>
      <c r="W20" s="184">
        <v>40</v>
      </c>
      <c r="X20" s="176">
        <v>0</v>
      </c>
      <c r="Y20" s="176">
        <v>0</v>
      </c>
      <c r="Z20" s="184">
        <v>40</v>
      </c>
      <c r="AA20" s="176">
        <v>0</v>
      </c>
      <c r="AB20" s="176">
        <v>0</v>
      </c>
      <c r="AC20" s="184">
        <v>40</v>
      </c>
      <c r="AD20" s="176">
        <v>0</v>
      </c>
      <c r="AE20" s="176">
        <v>0</v>
      </c>
      <c r="AF20" s="176">
        <v>0</v>
      </c>
      <c r="AG20" s="176">
        <v>0</v>
      </c>
      <c r="AH20" s="184">
        <v>40</v>
      </c>
      <c r="AI20" s="176">
        <v>0</v>
      </c>
      <c r="AJ20" s="176">
        <v>0</v>
      </c>
      <c r="AK20" s="171" t="s">
        <v>496</v>
      </c>
    </row>
    <row r="21" spans="1:37" x14ac:dyDescent="0.25">
      <c r="A21" s="173"/>
      <c r="B21" s="175" t="s">
        <v>407</v>
      </c>
      <c r="C21" s="208"/>
      <c r="D21" s="209">
        <f>D20/C20*100%</f>
        <v>0.15873015873015872</v>
      </c>
      <c r="E21" s="185">
        <f>E20/D20*100%</f>
        <v>0.875</v>
      </c>
      <c r="F21" s="177">
        <f>F20/D20*100%</f>
        <v>0.15</v>
      </c>
      <c r="G21" s="177">
        <f>G20/D20*100%</f>
        <v>0</v>
      </c>
      <c r="H21" s="177">
        <f>H20/D20*100%</f>
        <v>0</v>
      </c>
      <c r="I21" s="177">
        <f>I20/D20*100%</f>
        <v>0</v>
      </c>
      <c r="J21" s="185">
        <f>J20/D20*100%</f>
        <v>0.85</v>
      </c>
      <c r="K21" s="177">
        <f>K20/D20*100%</f>
        <v>0.15</v>
      </c>
      <c r="L21" s="177">
        <f>L20/D20*100%</f>
        <v>0</v>
      </c>
      <c r="M21" s="185">
        <f>M20/D20*100%</f>
        <v>1</v>
      </c>
      <c r="N21" s="177">
        <f>N20/D20*100</f>
        <v>0</v>
      </c>
      <c r="O21" s="177">
        <f>O20/D20*100%</f>
        <v>0</v>
      </c>
      <c r="P21" s="185">
        <f>P20/D20*100%</f>
        <v>1</v>
      </c>
      <c r="Q21" s="177">
        <f>Q20/D20*100%</f>
        <v>0</v>
      </c>
      <c r="R21" s="177">
        <f>R20/D20*100%</f>
        <v>0</v>
      </c>
      <c r="S21" s="185">
        <f>S20/D20*100%</f>
        <v>0.85</v>
      </c>
      <c r="T21" s="177">
        <f>T20/D20*100%</f>
        <v>0.15</v>
      </c>
      <c r="U21" s="177">
        <f>U20/D20*100%</f>
        <v>0</v>
      </c>
      <c r="V21" s="177">
        <f>V20/D20*100%</f>
        <v>0</v>
      </c>
      <c r="W21" s="185">
        <f>W20/D20*100%</f>
        <v>1</v>
      </c>
      <c r="X21" s="177">
        <f>X20/D20*0%</f>
        <v>0</v>
      </c>
      <c r="Y21" s="177">
        <f>Y20/D20*100%</f>
        <v>0</v>
      </c>
      <c r="Z21" s="185">
        <f>Z20/D20*100%</f>
        <v>1</v>
      </c>
      <c r="AA21" s="177">
        <f>AA20/D20*100%</f>
        <v>0</v>
      </c>
      <c r="AB21" s="177">
        <f>AB20/D20*100%</f>
        <v>0</v>
      </c>
      <c r="AC21" s="185">
        <f>AC20/D20*100%</f>
        <v>1</v>
      </c>
      <c r="AD21" s="177">
        <f>AD20/D20*100%</f>
        <v>0</v>
      </c>
      <c r="AE21" s="177">
        <f>AE20/D20*100%</f>
        <v>0</v>
      </c>
      <c r="AF21" s="177">
        <f>AF20/D20*1005</f>
        <v>0</v>
      </c>
      <c r="AG21" s="177">
        <f>AG20/D20*100%</f>
        <v>0</v>
      </c>
      <c r="AH21" s="185">
        <f>AH20/D20*100%</f>
        <v>1</v>
      </c>
      <c r="AI21" s="177">
        <f>AI20/D20*100%</f>
        <v>0</v>
      </c>
      <c r="AJ21" s="177">
        <f>AJ20/D20*100%</f>
        <v>0</v>
      </c>
      <c r="AK21" s="178"/>
    </row>
    <row r="22" spans="1:37" s="220" customFormat="1" x14ac:dyDescent="0.25">
      <c r="A22" s="219">
        <v>3</v>
      </c>
      <c r="B22" s="354" t="s">
        <v>475</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6"/>
      <c r="AK22" s="221"/>
    </row>
    <row r="23" spans="1:37" ht="15.75" customHeight="1" x14ac:dyDescent="0.25">
      <c r="A23" s="173"/>
      <c r="B23" s="175" t="s">
        <v>170</v>
      </c>
      <c r="C23" s="206">
        <f>'Bieu 1B'!C17</f>
        <v>338</v>
      </c>
      <c r="D23" s="207">
        <v>50</v>
      </c>
      <c r="E23" s="184">
        <v>50</v>
      </c>
      <c r="F23" s="176">
        <v>0</v>
      </c>
      <c r="G23" s="176">
        <v>0</v>
      </c>
      <c r="H23" s="176">
        <v>0</v>
      </c>
      <c r="I23" s="176">
        <v>0</v>
      </c>
      <c r="J23" s="184">
        <v>50</v>
      </c>
      <c r="K23" s="176">
        <v>0</v>
      </c>
      <c r="L23" s="176">
        <v>0</v>
      </c>
      <c r="M23" s="184">
        <v>50</v>
      </c>
      <c r="N23" s="176">
        <v>0</v>
      </c>
      <c r="O23" s="176">
        <v>0</v>
      </c>
      <c r="P23" s="184">
        <v>50</v>
      </c>
      <c r="Q23" s="176">
        <v>0</v>
      </c>
      <c r="R23" s="176">
        <v>0</v>
      </c>
      <c r="S23" s="184">
        <v>40</v>
      </c>
      <c r="T23" s="176">
        <v>10</v>
      </c>
      <c r="U23" s="176">
        <v>0</v>
      </c>
      <c r="V23" s="176">
        <v>0</v>
      </c>
      <c r="W23" s="184">
        <v>50</v>
      </c>
      <c r="X23" s="176">
        <v>0</v>
      </c>
      <c r="Y23" s="176">
        <v>0</v>
      </c>
      <c r="Z23" s="184">
        <v>50</v>
      </c>
      <c r="AA23" s="176">
        <v>0</v>
      </c>
      <c r="AB23" s="176">
        <v>0</v>
      </c>
      <c r="AC23" s="184">
        <v>50</v>
      </c>
      <c r="AD23" s="176">
        <v>0</v>
      </c>
      <c r="AE23" s="176">
        <v>0</v>
      </c>
      <c r="AF23" s="176">
        <v>0</v>
      </c>
      <c r="AG23" s="176">
        <v>0</v>
      </c>
      <c r="AH23" s="184">
        <v>5</v>
      </c>
      <c r="AI23" s="176">
        <v>45</v>
      </c>
      <c r="AJ23" s="176">
        <v>0</v>
      </c>
      <c r="AK23" s="171" t="s">
        <v>496</v>
      </c>
    </row>
    <row r="24" spans="1:37" ht="15.75" customHeight="1" x14ac:dyDescent="0.25">
      <c r="A24" s="173"/>
      <c r="B24" s="175" t="s">
        <v>407</v>
      </c>
      <c r="C24" s="208"/>
      <c r="D24" s="209">
        <f>D23/C23*100%</f>
        <v>0.14792899408284024</v>
      </c>
      <c r="E24" s="185">
        <f>E23/D23*100%</f>
        <v>1</v>
      </c>
      <c r="F24" s="177">
        <f>F23/D23*100%</f>
        <v>0</v>
      </c>
      <c r="G24" s="177">
        <f>G23/D23*100%</f>
        <v>0</v>
      </c>
      <c r="H24" s="177">
        <f>H23/D23*100%</f>
        <v>0</v>
      </c>
      <c r="I24" s="177">
        <f>I23/D23*100%</f>
        <v>0</v>
      </c>
      <c r="J24" s="185">
        <f>J23/D23*100%</f>
        <v>1</v>
      </c>
      <c r="K24" s="177">
        <f>K23/D23*100%</f>
        <v>0</v>
      </c>
      <c r="L24" s="177">
        <f>L23/D23*100%</f>
        <v>0</v>
      </c>
      <c r="M24" s="185">
        <f>M23/D23*100%</f>
        <v>1</v>
      </c>
      <c r="N24" s="177">
        <f>N23/D23*100</f>
        <v>0</v>
      </c>
      <c r="O24" s="177">
        <f>O23/D23*100%</f>
        <v>0</v>
      </c>
      <c r="P24" s="185">
        <f>P23/D23*100%</f>
        <v>1</v>
      </c>
      <c r="Q24" s="177">
        <f>Q23/D23*100%</f>
        <v>0</v>
      </c>
      <c r="R24" s="177">
        <f>R23/D23*100%</f>
        <v>0</v>
      </c>
      <c r="S24" s="185">
        <f>S23/D23*100%</f>
        <v>0.8</v>
      </c>
      <c r="T24" s="177">
        <f>T23/D23*100%</f>
        <v>0.2</v>
      </c>
      <c r="U24" s="177">
        <f>U23/D23*100%</f>
        <v>0</v>
      </c>
      <c r="V24" s="177">
        <f>V23/D23*100%</f>
        <v>0</v>
      </c>
      <c r="W24" s="185">
        <f>W23/D23*100%</f>
        <v>1</v>
      </c>
      <c r="X24" s="177">
        <f>X23/D23*0%</f>
        <v>0</v>
      </c>
      <c r="Y24" s="177">
        <f>Y23/D23*100%</f>
        <v>0</v>
      </c>
      <c r="Z24" s="185">
        <f>Z23/D23*100%</f>
        <v>1</v>
      </c>
      <c r="AA24" s="177">
        <f>AA23/D23*100%</f>
        <v>0</v>
      </c>
      <c r="AB24" s="177">
        <f>AB23/D23*100%</f>
        <v>0</v>
      </c>
      <c r="AC24" s="185">
        <f>AC23/D23*100%</f>
        <v>1</v>
      </c>
      <c r="AD24" s="177">
        <f>AD23/D23*100%</f>
        <v>0</v>
      </c>
      <c r="AE24" s="177">
        <f>AE23/D23*100%</f>
        <v>0</v>
      </c>
      <c r="AF24" s="177">
        <f>AF23/D23*1005</f>
        <v>0</v>
      </c>
      <c r="AG24" s="177">
        <f>AG23/D23*100%</f>
        <v>0</v>
      </c>
      <c r="AH24" s="185">
        <f>AH23/D23*100%</f>
        <v>0.1</v>
      </c>
      <c r="AI24" s="177">
        <f>AI23/D23*100%</f>
        <v>0.9</v>
      </c>
      <c r="AJ24" s="177">
        <f>AJ23/D23*100%</f>
        <v>0</v>
      </c>
      <c r="AK24" s="178"/>
    </row>
    <row r="25" spans="1:37" s="220" customFormat="1" ht="15.75" customHeight="1" x14ac:dyDescent="0.25">
      <c r="A25" s="219">
        <v>4</v>
      </c>
      <c r="B25" s="354" t="s">
        <v>476</v>
      </c>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6"/>
    </row>
    <row r="26" spans="1:37" x14ac:dyDescent="0.25">
      <c r="A26" s="173"/>
      <c r="B26" s="175" t="s">
        <v>170</v>
      </c>
      <c r="C26" s="206">
        <f>'Bieu 1B'!C18</f>
        <v>306</v>
      </c>
      <c r="D26" s="207">
        <v>45</v>
      </c>
      <c r="E26" s="184">
        <v>45</v>
      </c>
      <c r="F26" s="176">
        <v>0</v>
      </c>
      <c r="G26" s="176">
        <v>0</v>
      </c>
      <c r="H26" s="176">
        <v>0</v>
      </c>
      <c r="I26" s="176">
        <v>0</v>
      </c>
      <c r="J26" s="184">
        <v>45</v>
      </c>
      <c r="K26" s="176">
        <v>0</v>
      </c>
      <c r="L26" s="176">
        <v>0</v>
      </c>
      <c r="M26" s="184">
        <v>45</v>
      </c>
      <c r="N26" s="176">
        <v>0</v>
      </c>
      <c r="O26" s="176">
        <v>0</v>
      </c>
      <c r="P26" s="184">
        <v>45</v>
      </c>
      <c r="Q26" s="176">
        <v>0</v>
      </c>
      <c r="R26" s="176">
        <v>0</v>
      </c>
      <c r="S26" s="184">
        <v>40</v>
      </c>
      <c r="T26" s="176">
        <v>5</v>
      </c>
      <c r="U26" s="176">
        <v>0</v>
      </c>
      <c r="V26" s="176">
        <v>0</v>
      </c>
      <c r="W26" s="184">
        <v>45</v>
      </c>
      <c r="X26" s="176">
        <v>0</v>
      </c>
      <c r="Y26" s="176">
        <v>0</v>
      </c>
      <c r="Z26" s="184">
        <v>45</v>
      </c>
      <c r="AA26" s="176">
        <v>0</v>
      </c>
      <c r="AB26" s="176">
        <v>0</v>
      </c>
      <c r="AC26" s="184">
        <v>45</v>
      </c>
      <c r="AD26" s="176">
        <v>0</v>
      </c>
      <c r="AE26" s="176">
        <v>0</v>
      </c>
      <c r="AF26" s="176">
        <v>0</v>
      </c>
      <c r="AG26" s="176">
        <v>0</v>
      </c>
      <c r="AH26" s="184">
        <v>45</v>
      </c>
      <c r="AI26" s="176">
        <v>0</v>
      </c>
      <c r="AJ26" s="176">
        <v>0</v>
      </c>
      <c r="AK26" s="171" t="s">
        <v>496</v>
      </c>
    </row>
    <row r="27" spans="1:37" x14ac:dyDescent="0.25">
      <c r="A27" s="173"/>
      <c r="B27" s="175" t="s">
        <v>407</v>
      </c>
      <c r="C27" s="208"/>
      <c r="D27" s="209">
        <f>D26/C26*100%</f>
        <v>0.14705882352941177</v>
      </c>
      <c r="E27" s="185">
        <f>E26/D26*100%</f>
        <v>1</v>
      </c>
      <c r="F27" s="177">
        <f>F26/D26*100%</f>
        <v>0</v>
      </c>
      <c r="G27" s="177">
        <f>G26/D26*100%</f>
        <v>0</v>
      </c>
      <c r="H27" s="177">
        <f>H26/D26*100%</f>
        <v>0</v>
      </c>
      <c r="I27" s="177">
        <f>I26/D26*100%</f>
        <v>0</v>
      </c>
      <c r="J27" s="185">
        <f>J26/D26*100%</f>
        <v>1</v>
      </c>
      <c r="K27" s="177">
        <f>K26/D26*100%</f>
        <v>0</v>
      </c>
      <c r="L27" s="177">
        <f>L26/D26*100%</f>
        <v>0</v>
      </c>
      <c r="M27" s="185">
        <f>M26/D26*100%</f>
        <v>1</v>
      </c>
      <c r="N27" s="177">
        <f>N26/D26*100</f>
        <v>0</v>
      </c>
      <c r="O27" s="177">
        <f>O26/D26*100%</f>
        <v>0</v>
      </c>
      <c r="P27" s="185">
        <f>P26/D26*100%</f>
        <v>1</v>
      </c>
      <c r="Q27" s="177">
        <f>Q26/D26*100%</f>
        <v>0</v>
      </c>
      <c r="R27" s="177">
        <f>R26/D26*100%</f>
        <v>0</v>
      </c>
      <c r="S27" s="185">
        <f>S26/D26*100%</f>
        <v>0.88888888888888884</v>
      </c>
      <c r="T27" s="177">
        <f>T26/D26*100%</f>
        <v>0.1111111111111111</v>
      </c>
      <c r="U27" s="177">
        <f>U26/D26*100%</f>
        <v>0</v>
      </c>
      <c r="V27" s="177">
        <f>V26/D26*100%</f>
        <v>0</v>
      </c>
      <c r="W27" s="185">
        <f>W26/D26*100%</f>
        <v>1</v>
      </c>
      <c r="X27" s="177">
        <f>X26/D26*0%</f>
        <v>0</v>
      </c>
      <c r="Y27" s="177">
        <f>Y26/D26*100%</f>
        <v>0</v>
      </c>
      <c r="Z27" s="185">
        <f>Z26/D26*100%</f>
        <v>1</v>
      </c>
      <c r="AA27" s="177">
        <f>AA26/D26*100%</f>
        <v>0</v>
      </c>
      <c r="AB27" s="177">
        <f>AB26/D26*100%</f>
        <v>0</v>
      </c>
      <c r="AC27" s="185">
        <f>AC26/D26*100%</f>
        <v>1</v>
      </c>
      <c r="AD27" s="177">
        <f>AD26/D26*100%</f>
        <v>0</v>
      </c>
      <c r="AE27" s="177">
        <f>AE26/D26*100%</f>
        <v>0</v>
      </c>
      <c r="AF27" s="177">
        <f>AF26/D26*1005</f>
        <v>0</v>
      </c>
      <c r="AG27" s="177">
        <f>AG26/D26*100%</f>
        <v>0</v>
      </c>
      <c r="AH27" s="185">
        <f>AH26/D26*100%</f>
        <v>1</v>
      </c>
      <c r="AI27" s="177">
        <f>AI26/D26*100%</f>
        <v>0</v>
      </c>
      <c r="AJ27" s="177">
        <f>AJ26/D26*100%</f>
        <v>0</v>
      </c>
      <c r="AK27" s="178"/>
    </row>
    <row r="28" spans="1:37" s="220" customFormat="1" x14ac:dyDescent="0.25">
      <c r="A28" s="219">
        <v>5</v>
      </c>
      <c r="B28" s="354" t="s">
        <v>477</v>
      </c>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221"/>
    </row>
    <row r="29" spans="1:37" ht="15.75" customHeight="1" x14ac:dyDescent="0.25">
      <c r="A29" s="173"/>
      <c r="B29" s="175" t="s">
        <v>170</v>
      </c>
      <c r="C29" s="206">
        <f>'Bieu 1B'!C15</f>
        <v>158</v>
      </c>
      <c r="D29" s="207">
        <v>40</v>
      </c>
      <c r="E29" s="184">
        <v>20</v>
      </c>
      <c r="F29" s="176">
        <v>20</v>
      </c>
      <c r="G29" s="176">
        <v>0</v>
      </c>
      <c r="H29" s="176">
        <v>0</v>
      </c>
      <c r="I29" s="176">
        <v>0</v>
      </c>
      <c r="J29" s="184">
        <v>40</v>
      </c>
      <c r="K29" s="176">
        <v>0</v>
      </c>
      <c r="L29" s="176">
        <v>0</v>
      </c>
      <c r="M29" s="184">
        <v>40</v>
      </c>
      <c r="N29" s="176">
        <v>0</v>
      </c>
      <c r="O29" s="176">
        <v>0</v>
      </c>
      <c r="P29" s="184">
        <v>40</v>
      </c>
      <c r="Q29" s="176">
        <v>0</v>
      </c>
      <c r="R29" s="176">
        <v>0</v>
      </c>
      <c r="S29" s="184">
        <v>30</v>
      </c>
      <c r="T29" s="176">
        <v>10</v>
      </c>
      <c r="U29" s="176">
        <v>0</v>
      </c>
      <c r="V29" s="176">
        <v>0</v>
      </c>
      <c r="W29" s="184">
        <v>30</v>
      </c>
      <c r="X29" s="176">
        <v>10</v>
      </c>
      <c r="Y29" s="176">
        <v>0</v>
      </c>
      <c r="Z29" s="184">
        <v>40</v>
      </c>
      <c r="AA29" s="176">
        <v>0</v>
      </c>
      <c r="AB29" s="176">
        <v>0</v>
      </c>
      <c r="AC29" s="184">
        <v>40</v>
      </c>
      <c r="AD29" s="176">
        <v>0</v>
      </c>
      <c r="AE29" s="176">
        <v>0</v>
      </c>
      <c r="AF29" s="176">
        <v>0</v>
      </c>
      <c r="AG29" s="176">
        <v>0</v>
      </c>
      <c r="AH29" s="184">
        <v>30</v>
      </c>
      <c r="AI29" s="176">
        <v>10</v>
      </c>
      <c r="AJ29" s="176">
        <v>0</v>
      </c>
    </row>
    <row r="30" spans="1:37" ht="15.75" customHeight="1" x14ac:dyDescent="0.25">
      <c r="A30" s="173"/>
      <c r="B30" s="175" t="s">
        <v>407</v>
      </c>
      <c r="C30" s="208"/>
      <c r="D30" s="209">
        <f>D29/C29*100%</f>
        <v>0.25316455696202533</v>
      </c>
      <c r="E30" s="185">
        <f>E29/D29*100%</f>
        <v>0.5</v>
      </c>
      <c r="F30" s="177">
        <f>F29/D29*100%</f>
        <v>0.5</v>
      </c>
      <c r="G30" s="177">
        <f>G29/D29*100%</f>
        <v>0</v>
      </c>
      <c r="H30" s="177">
        <f>H29/D29*100%</f>
        <v>0</v>
      </c>
      <c r="I30" s="177">
        <f>I29/D29*100%</f>
        <v>0</v>
      </c>
      <c r="J30" s="185">
        <f>J29/D29*100%</f>
        <v>1</v>
      </c>
      <c r="K30" s="177">
        <f>K29/D29*100%</f>
        <v>0</v>
      </c>
      <c r="L30" s="177">
        <f>L29/D29*100%</f>
        <v>0</v>
      </c>
      <c r="M30" s="185">
        <f>M29/D29*100%</f>
        <v>1</v>
      </c>
      <c r="N30" s="177">
        <f>N29/D29*100</f>
        <v>0</v>
      </c>
      <c r="O30" s="177">
        <f>O29/D29*100%</f>
        <v>0</v>
      </c>
      <c r="P30" s="185">
        <f>P29/D29*100%</f>
        <v>1</v>
      </c>
      <c r="Q30" s="177">
        <f>Q29/D29*100%</f>
        <v>0</v>
      </c>
      <c r="R30" s="177">
        <f>R29/D29*100%</f>
        <v>0</v>
      </c>
      <c r="S30" s="185">
        <f>S29/D29*100%</f>
        <v>0.75</v>
      </c>
      <c r="T30" s="177">
        <f>T29/D29*100%</f>
        <v>0.25</v>
      </c>
      <c r="U30" s="177">
        <f>U29/D29*100%</f>
        <v>0</v>
      </c>
      <c r="V30" s="177">
        <f>V29/D29*100%</f>
        <v>0</v>
      </c>
      <c r="W30" s="185">
        <f>W29/D29*100%</f>
        <v>0.75</v>
      </c>
      <c r="X30" s="177">
        <f>X29/D29*0%</f>
        <v>0</v>
      </c>
      <c r="Y30" s="177">
        <f>Y29/D29*100%</f>
        <v>0</v>
      </c>
      <c r="Z30" s="185">
        <f>Z29/D29*100%</f>
        <v>1</v>
      </c>
      <c r="AA30" s="177">
        <f>AA29/D29*100%</f>
        <v>0</v>
      </c>
      <c r="AB30" s="177">
        <f>AB29/D29*100%</f>
        <v>0</v>
      </c>
      <c r="AC30" s="185">
        <f>AC29/D29*100%</f>
        <v>1</v>
      </c>
      <c r="AD30" s="177">
        <f>AD29/D29*100%</f>
        <v>0</v>
      </c>
      <c r="AE30" s="177">
        <f>AE29/D29*100%</f>
        <v>0</v>
      </c>
      <c r="AF30" s="177">
        <f>AF29/D29*1005</f>
        <v>0</v>
      </c>
      <c r="AG30" s="177">
        <f>AG29/D29*100%</f>
        <v>0</v>
      </c>
      <c r="AH30" s="185">
        <f>AH29/D29*100%</f>
        <v>0.75</v>
      </c>
      <c r="AI30" s="177">
        <f>AI29/D29*100%</f>
        <v>0.25</v>
      </c>
      <c r="AJ30" s="177">
        <f>AJ29/D29*100%</f>
        <v>0</v>
      </c>
      <c r="AK30" s="178"/>
    </row>
    <row r="31" spans="1:37" s="220" customFormat="1" ht="15.75" customHeight="1" x14ac:dyDescent="0.25">
      <c r="A31" s="219">
        <v>6</v>
      </c>
      <c r="B31" s="354" t="s">
        <v>478</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6"/>
      <c r="AJ31" s="222"/>
    </row>
    <row r="32" spans="1:37" x14ac:dyDescent="0.25">
      <c r="A32" s="173"/>
      <c r="B32" s="175" t="s">
        <v>170</v>
      </c>
      <c r="C32" s="206">
        <f>'Bieu 1B'!C9</f>
        <v>278</v>
      </c>
      <c r="D32" s="207">
        <v>25</v>
      </c>
      <c r="E32" s="184">
        <v>15</v>
      </c>
      <c r="F32" s="176">
        <v>3</v>
      </c>
      <c r="G32" s="176">
        <v>7</v>
      </c>
      <c r="H32" s="176">
        <v>0</v>
      </c>
      <c r="I32" s="176">
        <v>0</v>
      </c>
      <c r="J32" s="184">
        <v>25</v>
      </c>
      <c r="K32" s="176">
        <v>0</v>
      </c>
      <c r="L32" s="176">
        <v>0</v>
      </c>
      <c r="M32" s="184">
        <v>25</v>
      </c>
      <c r="N32" s="176">
        <v>0</v>
      </c>
      <c r="O32" s="176">
        <v>0</v>
      </c>
      <c r="P32" s="184">
        <v>25</v>
      </c>
      <c r="Q32" s="176">
        <v>0</v>
      </c>
      <c r="R32" s="176">
        <v>0</v>
      </c>
      <c r="S32" s="184">
        <v>23</v>
      </c>
      <c r="T32" s="176">
        <v>2</v>
      </c>
      <c r="U32" s="176">
        <v>0</v>
      </c>
      <c r="V32" s="176">
        <v>0</v>
      </c>
      <c r="W32" s="184">
        <v>25</v>
      </c>
      <c r="X32" s="176">
        <v>0</v>
      </c>
      <c r="Y32" s="176">
        <v>0</v>
      </c>
      <c r="Z32" s="184">
        <v>25</v>
      </c>
      <c r="AA32" s="176">
        <v>0</v>
      </c>
      <c r="AB32" s="176">
        <v>0</v>
      </c>
      <c r="AC32" s="184">
        <v>25</v>
      </c>
      <c r="AD32" s="176">
        <v>0</v>
      </c>
      <c r="AE32" s="176">
        <v>0</v>
      </c>
      <c r="AF32" s="176">
        <v>0</v>
      </c>
      <c r="AG32" s="176">
        <v>0</v>
      </c>
      <c r="AH32" s="184">
        <v>25</v>
      </c>
      <c r="AI32" s="176">
        <v>0</v>
      </c>
      <c r="AJ32" s="176">
        <v>0</v>
      </c>
      <c r="AK32" s="171" t="s">
        <v>496</v>
      </c>
    </row>
    <row r="33" spans="1:37" x14ac:dyDescent="0.25">
      <c r="A33" s="173"/>
      <c r="B33" s="175" t="s">
        <v>407</v>
      </c>
      <c r="C33" s="208"/>
      <c r="D33" s="209">
        <f>D32/C32*100%</f>
        <v>8.9928057553956831E-2</v>
      </c>
      <c r="E33" s="185">
        <f>E32/D32*100%</f>
        <v>0.6</v>
      </c>
      <c r="F33" s="177">
        <f>F32/D32*100%</f>
        <v>0.12</v>
      </c>
      <c r="G33" s="177">
        <f>G32/D32*100%</f>
        <v>0.28000000000000003</v>
      </c>
      <c r="H33" s="177">
        <f>H32/D32*100%</f>
        <v>0</v>
      </c>
      <c r="I33" s="177">
        <f>I32/D32*100%</f>
        <v>0</v>
      </c>
      <c r="J33" s="185">
        <f>J32/D32*100%</f>
        <v>1</v>
      </c>
      <c r="K33" s="177">
        <f>K32/D32*100%</f>
        <v>0</v>
      </c>
      <c r="L33" s="177">
        <f>L32/D32*100%</f>
        <v>0</v>
      </c>
      <c r="M33" s="185">
        <f>M32/D32*100%</f>
        <v>1</v>
      </c>
      <c r="N33" s="177">
        <f>N32/D32*100</f>
        <v>0</v>
      </c>
      <c r="O33" s="177">
        <f>O32/D32*100%</f>
        <v>0</v>
      </c>
      <c r="P33" s="185">
        <f>P32/D32*100%</f>
        <v>1</v>
      </c>
      <c r="Q33" s="177">
        <f>Q32/D32*100%</f>
        <v>0</v>
      </c>
      <c r="R33" s="177">
        <f>R32/D32*100%</f>
        <v>0</v>
      </c>
      <c r="S33" s="185">
        <f>S32/D32*100%</f>
        <v>0.92</v>
      </c>
      <c r="T33" s="177">
        <f>T32/D32*100%</f>
        <v>0.08</v>
      </c>
      <c r="U33" s="177">
        <f>U32/D32*100%</f>
        <v>0</v>
      </c>
      <c r="V33" s="177">
        <f>V32/D32*100%</f>
        <v>0</v>
      </c>
      <c r="W33" s="185">
        <f>W32/D32*100%</f>
        <v>1</v>
      </c>
      <c r="X33" s="177">
        <f>X32/D32*0%</f>
        <v>0</v>
      </c>
      <c r="Y33" s="177">
        <f>Y32/D32*100%</f>
        <v>0</v>
      </c>
      <c r="Z33" s="185">
        <f>Z32/D32*100%</f>
        <v>1</v>
      </c>
      <c r="AA33" s="177">
        <f>AA32/D32*100%</f>
        <v>0</v>
      </c>
      <c r="AB33" s="177">
        <f>AB32/D32*100%</f>
        <v>0</v>
      </c>
      <c r="AC33" s="185">
        <f>AC32/D32*100%</f>
        <v>1</v>
      </c>
      <c r="AD33" s="177">
        <f>AD32/D32*100%</f>
        <v>0</v>
      </c>
      <c r="AE33" s="177">
        <f>AE32/D32*100%</f>
        <v>0</v>
      </c>
      <c r="AF33" s="177">
        <f>AF32/D32*1005</f>
        <v>0</v>
      </c>
      <c r="AG33" s="177">
        <f>AG32/D32*100%</f>
        <v>0</v>
      </c>
      <c r="AH33" s="185">
        <f>AH32/D32*100%</f>
        <v>1</v>
      </c>
      <c r="AI33" s="177">
        <f>AI32/D32*100%</f>
        <v>0</v>
      </c>
      <c r="AJ33" s="177">
        <f>AJ32/D32*100%</f>
        <v>0</v>
      </c>
      <c r="AK33" s="178"/>
    </row>
    <row r="34" spans="1:37" s="220" customFormat="1" x14ac:dyDescent="0.25">
      <c r="A34" s="219">
        <v>7</v>
      </c>
      <c r="B34" s="354" t="s">
        <v>479</v>
      </c>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6"/>
      <c r="AK34" s="221"/>
    </row>
    <row r="35" spans="1:37" ht="15.75" customHeight="1" x14ac:dyDescent="0.25">
      <c r="A35" s="173"/>
      <c r="B35" s="175" t="s">
        <v>170</v>
      </c>
      <c r="C35" s="206">
        <f>'Bieu 1B'!C13</f>
        <v>388</v>
      </c>
      <c r="D35" s="207">
        <v>33</v>
      </c>
      <c r="E35" s="184">
        <v>2</v>
      </c>
      <c r="F35" s="176">
        <v>31</v>
      </c>
      <c r="G35" s="176">
        <v>0</v>
      </c>
      <c r="H35" s="176">
        <v>0</v>
      </c>
      <c r="I35" s="176">
        <v>0</v>
      </c>
      <c r="J35" s="184">
        <v>33</v>
      </c>
      <c r="K35" s="176">
        <v>0</v>
      </c>
      <c r="L35" s="176">
        <v>0</v>
      </c>
      <c r="M35" s="184">
        <v>33</v>
      </c>
      <c r="N35" s="176">
        <v>0</v>
      </c>
      <c r="O35" s="176">
        <v>0</v>
      </c>
      <c r="P35" s="184">
        <v>33</v>
      </c>
      <c r="Q35" s="176">
        <v>0</v>
      </c>
      <c r="R35" s="176">
        <v>0</v>
      </c>
      <c r="S35" s="184">
        <v>32</v>
      </c>
      <c r="T35" s="176">
        <v>1</v>
      </c>
      <c r="U35" s="176">
        <v>0</v>
      </c>
      <c r="V35" s="176">
        <v>0</v>
      </c>
      <c r="W35" s="184">
        <v>33</v>
      </c>
      <c r="X35" s="176">
        <v>0</v>
      </c>
      <c r="Y35" s="176">
        <v>0</v>
      </c>
      <c r="Z35" s="184">
        <v>33</v>
      </c>
      <c r="AA35" s="176">
        <v>0</v>
      </c>
      <c r="AB35" s="176">
        <v>0</v>
      </c>
      <c r="AC35" s="184">
        <v>33</v>
      </c>
      <c r="AD35" s="176">
        <v>0</v>
      </c>
      <c r="AE35" s="176">
        <v>0</v>
      </c>
      <c r="AF35" s="176">
        <v>0</v>
      </c>
      <c r="AG35" s="176">
        <v>0</v>
      </c>
      <c r="AH35" s="184">
        <v>33</v>
      </c>
      <c r="AI35" s="176">
        <v>0</v>
      </c>
      <c r="AJ35" s="176">
        <v>0</v>
      </c>
    </row>
    <row r="36" spans="1:37" ht="15.75" customHeight="1" x14ac:dyDescent="0.25">
      <c r="A36" s="173"/>
      <c r="B36" s="175" t="s">
        <v>407</v>
      </c>
      <c r="C36" s="208"/>
      <c r="D36" s="209">
        <f>D35/C35*100%</f>
        <v>8.505154639175258E-2</v>
      </c>
      <c r="E36" s="185">
        <f>E35/D35*100%</f>
        <v>6.0606060606060608E-2</v>
      </c>
      <c r="F36" s="177">
        <f>F35/D35*100%</f>
        <v>0.93939393939393945</v>
      </c>
      <c r="G36" s="177">
        <f>G35/D35*100%</f>
        <v>0</v>
      </c>
      <c r="H36" s="177">
        <f>H35/D35*100%</f>
        <v>0</v>
      </c>
      <c r="I36" s="177">
        <f>I35/D35*100%</f>
        <v>0</v>
      </c>
      <c r="J36" s="185">
        <f>J35/D35*100%</f>
        <v>1</v>
      </c>
      <c r="K36" s="177">
        <f>K35/D35*100%</f>
        <v>0</v>
      </c>
      <c r="L36" s="177">
        <f>L35/D35*100%</f>
        <v>0</v>
      </c>
      <c r="M36" s="185">
        <f>M35/D35*100%</f>
        <v>1</v>
      </c>
      <c r="N36" s="177">
        <f>N35/D35*100</f>
        <v>0</v>
      </c>
      <c r="O36" s="177">
        <f>O35/D35*100%</f>
        <v>0</v>
      </c>
      <c r="P36" s="185">
        <f>P35/D35*100%</f>
        <v>1</v>
      </c>
      <c r="Q36" s="177">
        <f>Q35/D35*100%</f>
        <v>0</v>
      </c>
      <c r="R36" s="177">
        <f>R35/D35*100%</f>
        <v>0</v>
      </c>
      <c r="S36" s="185">
        <f>S35/D35*100%</f>
        <v>0.96969696969696972</v>
      </c>
      <c r="T36" s="177">
        <f>T35/D35*100%</f>
        <v>3.0303030303030304E-2</v>
      </c>
      <c r="U36" s="177">
        <f>U35/D35*100%</f>
        <v>0</v>
      </c>
      <c r="V36" s="177">
        <f>V35/D35*100%</f>
        <v>0</v>
      </c>
      <c r="W36" s="185">
        <f>W35/D35*100%</f>
        <v>1</v>
      </c>
      <c r="X36" s="177">
        <f>X35/D35*0%</f>
        <v>0</v>
      </c>
      <c r="Y36" s="177">
        <f>Y35/D35*100%</f>
        <v>0</v>
      </c>
      <c r="Z36" s="185">
        <f>Z35/D35*100%</f>
        <v>1</v>
      </c>
      <c r="AA36" s="177">
        <f>AA35/D35*100%</f>
        <v>0</v>
      </c>
      <c r="AB36" s="177">
        <f>AB35/D35*100%</f>
        <v>0</v>
      </c>
      <c r="AC36" s="185">
        <f>AC35/D35*100%</f>
        <v>1</v>
      </c>
      <c r="AD36" s="177">
        <f>AD35/D35*100%</f>
        <v>0</v>
      </c>
      <c r="AE36" s="177">
        <f>AE35/D35*100%</f>
        <v>0</v>
      </c>
      <c r="AF36" s="177">
        <f>AF35/D35*1005</f>
        <v>0</v>
      </c>
      <c r="AG36" s="177">
        <f>AG35/D35*100%</f>
        <v>0</v>
      </c>
      <c r="AH36" s="185">
        <f>AH35/D35*100%</f>
        <v>1</v>
      </c>
      <c r="AI36" s="177">
        <f>AI35/D35*100%</f>
        <v>0</v>
      </c>
      <c r="AJ36" s="177">
        <f>AJ35/D35*100%</f>
        <v>0</v>
      </c>
      <c r="AK36" s="178"/>
    </row>
    <row r="37" spans="1:37" s="220" customFormat="1" ht="15.75" customHeight="1" x14ac:dyDescent="0.25">
      <c r="A37" s="219">
        <v>8</v>
      </c>
      <c r="B37" s="354" t="s">
        <v>480</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6"/>
    </row>
    <row r="38" spans="1:37" x14ac:dyDescent="0.25">
      <c r="A38" s="173"/>
      <c r="B38" s="175" t="s">
        <v>170</v>
      </c>
      <c r="C38" s="206">
        <f>'Bieu 1B'!C10</f>
        <v>383</v>
      </c>
      <c r="D38" s="207">
        <v>35</v>
      </c>
      <c r="E38" s="184">
        <v>35</v>
      </c>
      <c r="F38" s="176">
        <v>0</v>
      </c>
      <c r="G38" s="176">
        <v>0</v>
      </c>
      <c r="H38" s="176">
        <v>0</v>
      </c>
      <c r="I38" s="176">
        <v>0</v>
      </c>
      <c r="J38" s="184">
        <v>35</v>
      </c>
      <c r="K38" s="176">
        <v>0</v>
      </c>
      <c r="L38" s="176">
        <v>0</v>
      </c>
      <c r="M38" s="184">
        <v>35</v>
      </c>
      <c r="N38" s="176">
        <v>0</v>
      </c>
      <c r="O38" s="176">
        <v>0</v>
      </c>
      <c r="P38" s="184">
        <v>32</v>
      </c>
      <c r="Q38" s="176">
        <v>3</v>
      </c>
      <c r="R38" s="176">
        <v>0</v>
      </c>
      <c r="S38" s="184">
        <v>35</v>
      </c>
      <c r="T38" s="176">
        <v>0</v>
      </c>
      <c r="U38" s="176">
        <v>0</v>
      </c>
      <c r="V38" s="176">
        <v>0</v>
      </c>
      <c r="W38" s="184">
        <v>35</v>
      </c>
      <c r="X38" s="176">
        <v>0</v>
      </c>
      <c r="Y38" s="176">
        <v>0</v>
      </c>
      <c r="Z38" s="184">
        <v>35</v>
      </c>
      <c r="AA38" s="176">
        <v>0</v>
      </c>
      <c r="AB38" s="176">
        <v>0</v>
      </c>
      <c r="AC38" s="184">
        <v>35</v>
      </c>
      <c r="AD38" s="176">
        <v>0</v>
      </c>
      <c r="AE38" s="176">
        <v>0</v>
      </c>
      <c r="AF38" s="176">
        <v>0</v>
      </c>
      <c r="AG38" s="176">
        <v>0</v>
      </c>
      <c r="AH38" s="184">
        <v>32</v>
      </c>
      <c r="AI38" s="176">
        <v>3</v>
      </c>
      <c r="AJ38" s="176">
        <v>0</v>
      </c>
      <c r="AK38" s="171" t="s">
        <v>496</v>
      </c>
    </row>
    <row r="39" spans="1:37" x14ac:dyDescent="0.25">
      <c r="A39" s="173"/>
      <c r="B39" s="175" t="s">
        <v>407</v>
      </c>
      <c r="C39" s="208"/>
      <c r="D39" s="209">
        <f>D38/C38*100%</f>
        <v>9.1383812010443863E-2</v>
      </c>
      <c r="E39" s="185">
        <f>E38/D38*100%</f>
        <v>1</v>
      </c>
      <c r="F39" s="177">
        <f>F38/D38*100%</f>
        <v>0</v>
      </c>
      <c r="G39" s="177">
        <f>G38/D38*100%</f>
        <v>0</v>
      </c>
      <c r="H39" s="177">
        <f>H38/D38*100%</f>
        <v>0</v>
      </c>
      <c r="I39" s="177">
        <f>I38/D38*100%</f>
        <v>0</v>
      </c>
      <c r="J39" s="185">
        <f>J38/D38*100%</f>
        <v>1</v>
      </c>
      <c r="K39" s="177">
        <f>K38/D38*100%</f>
        <v>0</v>
      </c>
      <c r="L39" s="177">
        <f>L38/D38*100%</f>
        <v>0</v>
      </c>
      <c r="M39" s="185">
        <f>M38/D38*100%</f>
        <v>1</v>
      </c>
      <c r="N39" s="177">
        <f>N38/D38*100</f>
        <v>0</v>
      </c>
      <c r="O39" s="177">
        <f>O38/D38*100%</f>
        <v>0</v>
      </c>
      <c r="P39" s="185">
        <f>P38/D38*100%</f>
        <v>0.91428571428571426</v>
      </c>
      <c r="Q39" s="177">
        <f>Q38/D38*100%</f>
        <v>8.5714285714285715E-2</v>
      </c>
      <c r="R39" s="177">
        <f>R38/D38*100%</f>
        <v>0</v>
      </c>
      <c r="S39" s="185">
        <f>S38/D38*100%</f>
        <v>1</v>
      </c>
      <c r="T39" s="177">
        <f>T38/D38*100%</f>
        <v>0</v>
      </c>
      <c r="U39" s="177">
        <f>U38/D38*100%</f>
        <v>0</v>
      </c>
      <c r="V39" s="177">
        <f>V38/D38*100%</f>
        <v>0</v>
      </c>
      <c r="W39" s="185">
        <f>W38/D38*100%</f>
        <v>1</v>
      </c>
      <c r="X39" s="177">
        <f>X38/D38*0%</f>
        <v>0</v>
      </c>
      <c r="Y39" s="177">
        <f>Y38/D38*100%</f>
        <v>0</v>
      </c>
      <c r="Z39" s="185">
        <f>Z38/D38*100%</f>
        <v>1</v>
      </c>
      <c r="AA39" s="177">
        <f>AA38/D38*100%</f>
        <v>0</v>
      </c>
      <c r="AB39" s="177">
        <f>AB38/D38*100%</f>
        <v>0</v>
      </c>
      <c r="AC39" s="185">
        <f>AC38/D38*100%</f>
        <v>1</v>
      </c>
      <c r="AD39" s="177">
        <f>AD38/D38*100%</f>
        <v>0</v>
      </c>
      <c r="AE39" s="177">
        <f>AE38/D38*100%</f>
        <v>0</v>
      </c>
      <c r="AF39" s="177">
        <f>AF38/D38*1005</f>
        <v>0</v>
      </c>
      <c r="AG39" s="177">
        <f>AG38/D38*100%</f>
        <v>0</v>
      </c>
      <c r="AH39" s="185">
        <f>AH38/D38*100%</f>
        <v>0.91428571428571426</v>
      </c>
      <c r="AI39" s="177">
        <f>AI38/D38*100%</f>
        <v>8.5714285714285715E-2</v>
      </c>
      <c r="AJ39" s="177">
        <f>AJ38/D38*100%</f>
        <v>0</v>
      </c>
      <c r="AK39" s="178"/>
    </row>
    <row r="40" spans="1:37" s="220" customFormat="1" x14ac:dyDescent="0.25">
      <c r="A40" s="219">
        <v>9</v>
      </c>
      <c r="B40" s="354" t="s">
        <v>481</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6"/>
      <c r="AK40" s="221"/>
    </row>
    <row r="41" spans="1:37" x14ac:dyDescent="0.25">
      <c r="A41" s="173"/>
      <c r="B41" s="175" t="s">
        <v>170</v>
      </c>
      <c r="C41" s="208">
        <f>'Bieu 1B'!C12</f>
        <v>488</v>
      </c>
      <c r="D41" s="207">
        <v>50</v>
      </c>
      <c r="E41" s="184">
        <v>50</v>
      </c>
      <c r="F41" s="176">
        <v>0</v>
      </c>
      <c r="G41" s="176">
        <v>0</v>
      </c>
      <c r="H41" s="176">
        <v>0</v>
      </c>
      <c r="I41" s="176">
        <v>0</v>
      </c>
      <c r="J41" s="184">
        <v>50</v>
      </c>
      <c r="K41" s="176">
        <v>0</v>
      </c>
      <c r="L41" s="176">
        <v>0</v>
      </c>
      <c r="M41" s="184">
        <v>50</v>
      </c>
      <c r="N41" s="176">
        <v>0</v>
      </c>
      <c r="O41" s="176">
        <v>0</v>
      </c>
      <c r="P41" s="184">
        <v>50</v>
      </c>
      <c r="Q41" s="176">
        <v>0</v>
      </c>
      <c r="R41" s="176">
        <v>0</v>
      </c>
      <c r="S41" s="184">
        <v>50</v>
      </c>
      <c r="T41" s="176">
        <v>0</v>
      </c>
      <c r="U41" s="176">
        <v>0</v>
      </c>
      <c r="V41" s="176">
        <v>0</v>
      </c>
      <c r="W41" s="184">
        <v>50</v>
      </c>
      <c r="X41" s="176">
        <v>0</v>
      </c>
      <c r="Y41" s="176">
        <v>0</v>
      </c>
      <c r="Z41" s="184">
        <v>50</v>
      </c>
      <c r="AA41" s="176">
        <v>0</v>
      </c>
      <c r="AB41" s="176">
        <v>0</v>
      </c>
      <c r="AC41" s="184">
        <v>50</v>
      </c>
      <c r="AD41" s="176">
        <v>0</v>
      </c>
      <c r="AE41" s="176">
        <v>0</v>
      </c>
      <c r="AF41" s="176">
        <v>0</v>
      </c>
      <c r="AG41" s="176">
        <v>0</v>
      </c>
      <c r="AH41" s="184">
        <v>50</v>
      </c>
      <c r="AI41" s="176">
        <v>0</v>
      </c>
      <c r="AJ41" s="176">
        <v>0</v>
      </c>
      <c r="AK41" s="178" t="s">
        <v>496</v>
      </c>
    </row>
    <row r="42" spans="1:37" x14ac:dyDescent="0.25">
      <c r="A42" s="173"/>
      <c r="B42" s="175" t="s">
        <v>407</v>
      </c>
      <c r="C42" s="208"/>
      <c r="D42" s="209">
        <f>D41/C41*100%</f>
        <v>0.10245901639344263</v>
      </c>
      <c r="E42" s="185">
        <f>E41/D41*100%</f>
        <v>1</v>
      </c>
      <c r="F42" s="177">
        <f>F41/D41*100%</f>
        <v>0</v>
      </c>
      <c r="G42" s="177">
        <f>G41/D41*100%</f>
        <v>0</v>
      </c>
      <c r="H42" s="177">
        <f>H41/D41*100%</f>
        <v>0</v>
      </c>
      <c r="I42" s="177">
        <f>I41/D41*100%</f>
        <v>0</v>
      </c>
      <c r="J42" s="185">
        <f>J41/D41*100%</f>
        <v>1</v>
      </c>
      <c r="K42" s="177">
        <f>K41/D41*100%</f>
        <v>0</v>
      </c>
      <c r="L42" s="177">
        <f>L41/D41*100%</f>
        <v>0</v>
      </c>
      <c r="M42" s="185">
        <f>M41/D41*100%</f>
        <v>1</v>
      </c>
      <c r="N42" s="177">
        <f>N41/D41*100</f>
        <v>0</v>
      </c>
      <c r="O42" s="177">
        <f>O41/D41*100%</f>
        <v>0</v>
      </c>
      <c r="P42" s="185">
        <f>P41/D41*100%</f>
        <v>1</v>
      </c>
      <c r="Q42" s="177">
        <f>Q41/D41*100%</f>
        <v>0</v>
      </c>
      <c r="R42" s="177">
        <f>R41/D41*100%</f>
        <v>0</v>
      </c>
      <c r="S42" s="185">
        <f>S41/D41*100%</f>
        <v>1</v>
      </c>
      <c r="T42" s="177">
        <f>T41/D41*100%</f>
        <v>0</v>
      </c>
      <c r="U42" s="177">
        <f>U41/D41*100%</f>
        <v>0</v>
      </c>
      <c r="V42" s="177">
        <f>V41/D41*100%</f>
        <v>0</v>
      </c>
      <c r="W42" s="185">
        <f>W41/D41*100%</f>
        <v>1</v>
      </c>
      <c r="X42" s="177">
        <f>X41/D41*0%</f>
        <v>0</v>
      </c>
      <c r="Y42" s="177">
        <f>Y41/D41*100%</f>
        <v>0</v>
      </c>
      <c r="Z42" s="185">
        <f>Z41/D41*100%</f>
        <v>1</v>
      </c>
      <c r="AA42" s="177">
        <f>AA41/D41*100%</f>
        <v>0</v>
      </c>
      <c r="AB42" s="177">
        <f>AB41/D41*100%</f>
        <v>0</v>
      </c>
      <c r="AC42" s="185">
        <f>AC41/D41*100%</f>
        <v>1</v>
      </c>
      <c r="AD42" s="177">
        <f>AD41/D41*100%</f>
        <v>0</v>
      </c>
      <c r="AE42" s="177">
        <f>AE41/D41*100%</f>
        <v>0</v>
      </c>
      <c r="AF42" s="177">
        <f>AF41/D41*1005</f>
        <v>0</v>
      </c>
      <c r="AG42" s="177">
        <f>AG41/D41*100%</f>
        <v>0</v>
      </c>
      <c r="AH42" s="185">
        <f>AH41/D41*100%</f>
        <v>1</v>
      </c>
      <c r="AI42" s="177">
        <f>AI41/D41*100%</f>
        <v>0</v>
      </c>
      <c r="AJ42" s="177">
        <f>AJ41/D41*100%</f>
        <v>0</v>
      </c>
      <c r="AK42" s="178"/>
    </row>
    <row r="43" spans="1:37" s="220" customFormat="1" ht="21" customHeight="1" x14ac:dyDescent="0.25">
      <c r="A43" s="219">
        <v>10</v>
      </c>
      <c r="B43" s="354" t="s">
        <v>482</v>
      </c>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6"/>
      <c r="AK43" s="221"/>
    </row>
    <row r="44" spans="1:37" x14ac:dyDescent="0.25">
      <c r="A44" s="173"/>
      <c r="B44" s="175" t="s">
        <v>170</v>
      </c>
      <c r="C44" s="208">
        <f>'Bieu 1B'!C16</f>
        <v>272</v>
      </c>
      <c r="D44" s="207">
        <v>36</v>
      </c>
      <c r="E44" s="184">
        <v>30</v>
      </c>
      <c r="F44" s="176">
        <v>6</v>
      </c>
      <c r="G44" s="176">
        <v>0</v>
      </c>
      <c r="H44" s="176">
        <v>0</v>
      </c>
      <c r="I44" s="176">
        <v>0</v>
      </c>
      <c r="J44" s="184">
        <v>36</v>
      </c>
      <c r="K44" s="176">
        <v>0</v>
      </c>
      <c r="L44" s="176">
        <v>0</v>
      </c>
      <c r="M44" s="184">
        <v>36</v>
      </c>
      <c r="N44" s="176">
        <v>0</v>
      </c>
      <c r="O44" s="176">
        <v>0</v>
      </c>
      <c r="P44" s="184">
        <v>36</v>
      </c>
      <c r="Q44" s="176">
        <v>0</v>
      </c>
      <c r="R44" s="176">
        <v>0</v>
      </c>
      <c r="S44" s="184">
        <v>36</v>
      </c>
      <c r="T44" s="176">
        <v>0</v>
      </c>
      <c r="U44" s="176">
        <v>0</v>
      </c>
      <c r="V44" s="176">
        <v>0</v>
      </c>
      <c r="W44" s="184">
        <v>36</v>
      </c>
      <c r="X44" s="176">
        <v>0</v>
      </c>
      <c r="Y44" s="176">
        <v>0</v>
      </c>
      <c r="Z44" s="184">
        <v>36</v>
      </c>
      <c r="AA44" s="176">
        <v>0</v>
      </c>
      <c r="AB44" s="176">
        <v>0</v>
      </c>
      <c r="AC44" s="184">
        <v>36</v>
      </c>
      <c r="AD44" s="176">
        <v>0</v>
      </c>
      <c r="AE44" s="176">
        <v>0</v>
      </c>
      <c r="AF44" s="176">
        <v>0</v>
      </c>
      <c r="AG44" s="176">
        <v>0</v>
      </c>
      <c r="AH44" s="184">
        <v>36</v>
      </c>
      <c r="AI44" s="176">
        <v>0</v>
      </c>
      <c r="AJ44" s="176">
        <v>0</v>
      </c>
      <c r="AK44" s="178" t="s">
        <v>496</v>
      </c>
    </row>
    <row r="45" spans="1:37" x14ac:dyDescent="0.25">
      <c r="A45" s="173"/>
      <c r="B45" s="175" t="s">
        <v>407</v>
      </c>
      <c r="C45" s="208"/>
      <c r="D45" s="209">
        <f>D44/C44*100%</f>
        <v>0.13235294117647059</v>
      </c>
      <c r="E45" s="185">
        <f>E44/D44*100%</f>
        <v>0.83333333333333337</v>
      </c>
      <c r="F45" s="177">
        <f>F44/D44*100%</f>
        <v>0.16666666666666666</v>
      </c>
      <c r="G45" s="177">
        <f>G44/D44*100%</f>
        <v>0</v>
      </c>
      <c r="H45" s="177">
        <f>H44/D44*100%</f>
        <v>0</v>
      </c>
      <c r="I45" s="177">
        <f>I44/D44*100%</f>
        <v>0</v>
      </c>
      <c r="J45" s="185">
        <f>J44/D44*100%</f>
        <v>1</v>
      </c>
      <c r="K45" s="177">
        <f>K44/D44*100%</f>
        <v>0</v>
      </c>
      <c r="L45" s="177">
        <f>L44/D44*100%</f>
        <v>0</v>
      </c>
      <c r="M45" s="185">
        <f>M44/D44*100%</f>
        <v>1</v>
      </c>
      <c r="N45" s="177">
        <f>N44/D44*100</f>
        <v>0</v>
      </c>
      <c r="O45" s="177">
        <f>O44/D44*100%</f>
        <v>0</v>
      </c>
      <c r="P45" s="185">
        <f>P44/D44*100%</f>
        <v>1</v>
      </c>
      <c r="Q45" s="177">
        <f>Q44/D44*100%</f>
        <v>0</v>
      </c>
      <c r="R45" s="177">
        <f>R44/D44*100%</f>
        <v>0</v>
      </c>
      <c r="S45" s="185">
        <f>S44/D44*100%</f>
        <v>1</v>
      </c>
      <c r="T45" s="177">
        <f>T44/D44*100%</f>
        <v>0</v>
      </c>
      <c r="U45" s="177">
        <f>U44/D44*100%</f>
        <v>0</v>
      </c>
      <c r="V45" s="177">
        <f>V44/D44*100%</f>
        <v>0</v>
      </c>
      <c r="W45" s="185">
        <f>W44/D44*100%</f>
        <v>1</v>
      </c>
      <c r="X45" s="177">
        <f>X44/D44*0%</f>
        <v>0</v>
      </c>
      <c r="Y45" s="177">
        <f>Y44/D44*100%</f>
        <v>0</v>
      </c>
      <c r="Z45" s="185">
        <f>Z44/D44*100%</f>
        <v>1</v>
      </c>
      <c r="AA45" s="177">
        <f>AA44/D44*100%</f>
        <v>0</v>
      </c>
      <c r="AB45" s="177">
        <f>AB44/D44*100%</f>
        <v>0</v>
      </c>
      <c r="AC45" s="185">
        <f>AC44/D44*100%</f>
        <v>1</v>
      </c>
      <c r="AD45" s="177">
        <f>AD44/D44*100%</f>
        <v>0</v>
      </c>
      <c r="AE45" s="177">
        <f>AE44/D44*100%</f>
        <v>0</v>
      </c>
      <c r="AF45" s="177">
        <f>AF44/D44*1005</f>
        <v>0</v>
      </c>
      <c r="AG45" s="177">
        <f>AG44/D44*100%</f>
        <v>0</v>
      </c>
      <c r="AH45" s="185">
        <f>AH44/D44*100%</f>
        <v>1</v>
      </c>
      <c r="AI45" s="177">
        <f>AI44/D44*100%</f>
        <v>0</v>
      </c>
      <c r="AJ45" s="177">
        <f>AJ44/D44*100%</f>
        <v>0</v>
      </c>
      <c r="AK45" s="178"/>
    </row>
    <row r="46" spans="1:37" s="220" customFormat="1" x14ac:dyDescent="0.25">
      <c r="A46" s="219">
        <v>11</v>
      </c>
      <c r="B46" s="354" t="s">
        <v>483</v>
      </c>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6"/>
      <c r="AK46" s="221"/>
    </row>
    <row r="47" spans="1:37" x14ac:dyDescent="0.25">
      <c r="A47" s="173"/>
      <c r="B47" s="175" t="s">
        <v>170</v>
      </c>
      <c r="C47" s="208">
        <f>'Bieu 1B'!C11</f>
        <v>214</v>
      </c>
      <c r="D47" s="210">
        <v>22</v>
      </c>
      <c r="E47" s="189">
        <v>21</v>
      </c>
      <c r="F47" s="188">
        <v>0</v>
      </c>
      <c r="G47" s="188">
        <v>0</v>
      </c>
      <c r="H47" s="188">
        <v>0</v>
      </c>
      <c r="I47" s="188">
        <v>0</v>
      </c>
      <c r="J47" s="189">
        <v>21</v>
      </c>
      <c r="K47" s="188">
        <v>1</v>
      </c>
      <c r="L47" s="188">
        <v>0</v>
      </c>
      <c r="M47" s="189">
        <v>22</v>
      </c>
      <c r="N47" s="188">
        <v>0</v>
      </c>
      <c r="O47" s="188">
        <v>0</v>
      </c>
      <c r="P47" s="189">
        <v>22</v>
      </c>
      <c r="Q47" s="188">
        <v>0</v>
      </c>
      <c r="R47" s="188">
        <v>0</v>
      </c>
      <c r="S47" s="189">
        <v>21</v>
      </c>
      <c r="T47" s="188">
        <v>1</v>
      </c>
      <c r="U47" s="188">
        <v>0</v>
      </c>
      <c r="V47" s="188">
        <v>0</v>
      </c>
      <c r="W47" s="189">
        <v>19</v>
      </c>
      <c r="X47" s="188">
        <v>3</v>
      </c>
      <c r="Y47" s="188">
        <v>0</v>
      </c>
      <c r="Z47" s="189">
        <v>21</v>
      </c>
      <c r="AA47" s="188">
        <v>1</v>
      </c>
      <c r="AB47" s="188">
        <v>0</v>
      </c>
      <c r="AC47" s="189">
        <v>22</v>
      </c>
      <c r="AD47" s="188">
        <v>0</v>
      </c>
      <c r="AE47" s="188">
        <v>0</v>
      </c>
      <c r="AF47" s="188">
        <v>0</v>
      </c>
      <c r="AG47" s="188">
        <v>0</v>
      </c>
      <c r="AH47" s="189">
        <v>15</v>
      </c>
      <c r="AI47" s="188">
        <v>7</v>
      </c>
      <c r="AJ47" s="188">
        <v>0</v>
      </c>
      <c r="AK47" s="178" t="s">
        <v>496</v>
      </c>
    </row>
    <row r="48" spans="1:37" x14ac:dyDescent="0.25">
      <c r="A48" s="173"/>
      <c r="B48" s="175" t="s">
        <v>407</v>
      </c>
      <c r="C48" s="208"/>
      <c r="D48" s="209">
        <f>D47/C47*100%</f>
        <v>0.10280373831775701</v>
      </c>
      <c r="E48" s="185">
        <f>E47/D47*100%</f>
        <v>0.95454545454545459</v>
      </c>
      <c r="F48" s="177">
        <f>F47/D47*100%</f>
        <v>0</v>
      </c>
      <c r="G48" s="177">
        <f>G47/D47*100%</f>
        <v>0</v>
      </c>
      <c r="H48" s="177">
        <f>H47/D47*100%</f>
        <v>0</v>
      </c>
      <c r="I48" s="177">
        <f>I47/D47*100%</f>
        <v>0</v>
      </c>
      <c r="J48" s="185">
        <f>J47/D47*100%</f>
        <v>0.95454545454545459</v>
      </c>
      <c r="K48" s="177">
        <f>K47/D47*100%</f>
        <v>4.5454545454545456E-2</v>
      </c>
      <c r="L48" s="177">
        <f>L47/D47*100%</f>
        <v>0</v>
      </c>
      <c r="M48" s="185">
        <f>M47/D47*100%</f>
        <v>1</v>
      </c>
      <c r="N48" s="177">
        <f>N47/D47*100</f>
        <v>0</v>
      </c>
      <c r="O48" s="177">
        <f>O47/D47*100%</f>
        <v>0</v>
      </c>
      <c r="P48" s="185">
        <f>P47/D47*100%</f>
        <v>1</v>
      </c>
      <c r="Q48" s="177">
        <f>Q47/D47*100%</f>
        <v>0</v>
      </c>
      <c r="R48" s="177">
        <f>R47/D47*100%</f>
        <v>0</v>
      </c>
      <c r="S48" s="185">
        <f>S47/D47*100%</f>
        <v>0.95454545454545459</v>
      </c>
      <c r="T48" s="177">
        <f>T47/D47*100%</f>
        <v>4.5454545454545456E-2</v>
      </c>
      <c r="U48" s="177">
        <f>U47/D47*100%</f>
        <v>0</v>
      </c>
      <c r="V48" s="177">
        <f>V47/D47*100%</f>
        <v>0</v>
      </c>
      <c r="W48" s="185">
        <f>W47/D47*100%</f>
        <v>0.86363636363636365</v>
      </c>
      <c r="X48" s="177">
        <f>X47/D47*0%</f>
        <v>0</v>
      </c>
      <c r="Y48" s="177">
        <f>Y47/D47*100%</f>
        <v>0</v>
      </c>
      <c r="Z48" s="185">
        <f>Z47/D47*100%</f>
        <v>0.95454545454545459</v>
      </c>
      <c r="AA48" s="177">
        <f>AA47/D47*100%</f>
        <v>4.5454545454545456E-2</v>
      </c>
      <c r="AB48" s="177">
        <f>AB47/D47*100%</f>
        <v>0</v>
      </c>
      <c r="AC48" s="185">
        <f>AC47/D47*100%</f>
        <v>1</v>
      </c>
      <c r="AD48" s="177">
        <f>AD47/D47*100%</f>
        <v>0</v>
      </c>
      <c r="AE48" s="177">
        <f>AE47/D47*100%</f>
        <v>0</v>
      </c>
      <c r="AF48" s="177">
        <f>AF47/D47*1005</f>
        <v>0</v>
      </c>
      <c r="AG48" s="177">
        <f>AG47/D47*100%</f>
        <v>0</v>
      </c>
      <c r="AH48" s="185">
        <f>AH47/D47*100%</f>
        <v>0.68181818181818177</v>
      </c>
      <c r="AI48" s="177">
        <f>AI47/D47*100%</f>
        <v>0.31818181818181818</v>
      </c>
      <c r="AJ48" s="177">
        <f>AJ47/D47*100%</f>
        <v>0</v>
      </c>
      <c r="AK48" s="178"/>
    </row>
    <row r="49" spans="1:37" s="220" customFormat="1" x14ac:dyDescent="0.25">
      <c r="A49" s="219">
        <v>12</v>
      </c>
      <c r="B49" s="354" t="s">
        <v>484</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6"/>
      <c r="AK49" s="221"/>
    </row>
    <row r="50" spans="1:37" x14ac:dyDescent="0.25">
      <c r="A50" s="173"/>
      <c r="B50" s="175" t="s">
        <v>170</v>
      </c>
      <c r="C50" s="208">
        <f>'Bieu 1B'!C19</f>
        <v>207</v>
      </c>
      <c r="D50" s="207">
        <v>35</v>
      </c>
      <c r="E50" s="184">
        <v>35</v>
      </c>
      <c r="F50" s="176">
        <v>0</v>
      </c>
      <c r="G50" s="176">
        <v>0</v>
      </c>
      <c r="H50" s="176">
        <v>0</v>
      </c>
      <c r="I50" s="176">
        <v>0</v>
      </c>
      <c r="J50" s="184">
        <v>35</v>
      </c>
      <c r="K50" s="176">
        <v>0</v>
      </c>
      <c r="L50" s="176">
        <v>0</v>
      </c>
      <c r="M50" s="184">
        <v>35</v>
      </c>
      <c r="N50" s="176">
        <v>0</v>
      </c>
      <c r="O50" s="176">
        <v>0</v>
      </c>
      <c r="P50" s="184">
        <v>35</v>
      </c>
      <c r="Q50" s="176">
        <v>0</v>
      </c>
      <c r="R50" s="176">
        <v>0</v>
      </c>
      <c r="S50" s="184">
        <v>35</v>
      </c>
      <c r="T50" s="176">
        <v>0</v>
      </c>
      <c r="U50" s="176">
        <v>0</v>
      </c>
      <c r="V50" s="176">
        <v>0</v>
      </c>
      <c r="W50" s="184">
        <v>30</v>
      </c>
      <c r="X50" s="176">
        <v>5</v>
      </c>
      <c r="Y50" s="176">
        <v>0</v>
      </c>
      <c r="Z50" s="184">
        <v>33</v>
      </c>
      <c r="AA50" s="176">
        <v>2</v>
      </c>
      <c r="AB50" s="176">
        <v>0</v>
      </c>
      <c r="AC50" s="184">
        <v>35</v>
      </c>
      <c r="AD50" s="176">
        <v>0</v>
      </c>
      <c r="AE50" s="176">
        <v>0</v>
      </c>
      <c r="AF50" s="176">
        <v>0</v>
      </c>
      <c r="AG50" s="176">
        <v>0</v>
      </c>
      <c r="AH50" s="184">
        <v>30</v>
      </c>
      <c r="AI50" s="176">
        <v>5</v>
      </c>
      <c r="AJ50" s="176">
        <v>0</v>
      </c>
      <c r="AK50" s="178" t="s">
        <v>496</v>
      </c>
    </row>
    <row r="51" spans="1:37" x14ac:dyDescent="0.25">
      <c r="A51" s="173"/>
      <c r="B51" s="175" t="s">
        <v>407</v>
      </c>
      <c r="C51" s="208"/>
      <c r="D51" s="209">
        <f>D50/C50*100%</f>
        <v>0.16908212560386474</v>
      </c>
      <c r="E51" s="185">
        <f>E50/D50*100%</f>
        <v>1</v>
      </c>
      <c r="F51" s="177">
        <f>F50/D50*100%</f>
        <v>0</v>
      </c>
      <c r="G51" s="177">
        <f>G50/D50*100%</f>
        <v>0</v>
      </c>
      <c r="H51" s="177">
        <f>H50/D50*100%</f>
        <v>0</v>
      </c>
      <c r="I51" s="177">
        <f>I50/D50*100%</f>
        <v>0</v>
      </c>
      <c r="J51" s="185">
        <f>J50/D50*100%</f>
        <v>1</v>
      </c>
      <c r="K51" s="177">
        <f>K50/D50*100%</f>
        <v>0</v>
      </c>
      <c r="L51" s="177">
        <f>L50/D50*100%</f>
        <v>0</v>
      </c>
      <c r="M51" s="185">
        <f>M50/D50*100%</f>
        <v>1</v>
      </c>
      <c r="N51" s="177">
        <f>N50/D50*100</f>
        <v>0</v>
      </c>
      <c r="O51" s="177">
        <f>O50/D50*100%</f>
        <v>0</v>
      </c>
      <c r="P51" s="185">
        <f>P50/D50*100%</f>
        <v>1</v>
      </c>
      <c r="Q51" s="177">
        <f>Q50/D50*100%</f>
        <v>0</v>
      </c>
      <c r="R51" s="177">
        <f>R50/D50*100%</f>
        <v>0</v>
      </c>
      <c r="S51" s="185">
        <f>S50/D50*100%</f>
        <v>1</v>
      </c>
      <c r="T51" s="177">
        <f>T50/D50*100%</f>
        <v>0</v>
      </c>
      <c r="U51" s="177">
        <f>U50/D50*100%</f>
        <v>0</v>
      </c>
      <c r="V51" s="177">
        <f>V50/D50*100%</f>
        <v>0</v>
      </c>
      <c r="W51" s="185">
        <f>W50/D50*100%</f>
        <v>0.8571428571428571</v>
      </c>
      <c r="X51" s="177">
        <f>X50/D50*0%</f>
        <v>0</v>
      </c>
      <c r="Y51" s="177">
        <f>Y50/D50*100%</f>
        <v>0</v>
      </c>
      <c r="Z51" s="185">
        <f>Z50/D50*100%</f>
        <v>0.94285714285714284</v>
      </c>
      <c r="AA51" s="177">
        <f>AA50/D50*100%</f>
        <v>5.7142857142857141E-2</v>
      </c>
      <c r="AB51" s="177">
        <f>AB50/D50*100%</f>
        <v>0</v>
      </c>
      <c r="AC51" s="185">
        <f>AC50/D50*100%</f>
        <v>1</v>
      </c>
      <c r="AD51" s="177">
        <f>AD50/D50*100%</f>
        <v>0</v>
      </c>
      <c r="AE51" s="177">
        <f>AE50/D50*100%</f>
        <v>0</v>
      </c>
      <c r="AF51" s="177">
        <f>AF50/D50*1005</f>
        <v>0</v>
      </c>
      <c r="AG51" s="177">
        <f>AG50/D50*100%</f>
        <v>0</v>
      </c>
      <c r="AH51" s="185">
        <f>AH50/D50*100%</f>
        <v>0.8571428571428571</v>
      </c>
      <c r="AI51" s="177">
        <f>AI50/D50*100%</f>
        <v>0.14285714285714285</v>
      </c>
      <c r="AJ51" s="177">
        <f>AJ50/D50*100%</f>
        <v>0</v>
      </c>
      <c r="AK51" s="178"/>
    </row>
    <row r="52" spans="1:37" s="220" customFormat="1" ht="24" customHeight="1" x14ac:dyDescent="0.25">
      <c r="A52" s="219">
        <v>13</v>
      </c>
      <c r="B52" s="354" t="s">
        <v>485</v>
      </c>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6"/>
      <c r="AK52" s="221"/>
    </row>
    <row r="53" spans="1:37" x14ac:dyDescent="0.25">
      <c r="A53" s="173"/>
      <c r="B53" s="175" t="s">
        <v>170</v>
      </c>
      <c r="C53" s="206">
        <f>'Bieu 1B'!C20</f>
        <v>183</v>
      </c>
      <c r="D53" s="211">
        <v>20</v>
      </c>
      <c r="E53" s="184">
        <v>20</v>
      </c>
      <c r="F53" s="176">
        <v>0</v>
      </c>
      <c r="G53" s="176">
        <v>0</v>
      </c>
      <c r="H53" s="176">
        <v>0</v>
      </c>
      <c r="I53" s="204">
        <v>0</v>
      </c>
      <c r="J53" s="184">
        <v>20</v>
      </c>
      <c r="K53" s="204">
        <v>0</v>
      </c>
      <c r="L53" s="204">
        <v>0</v>
      </c>
      <c r="M53" s="184">
        <v>20</v>
      </c>
      <c r="N53" s="204">
        <v>0</v>
      </c>
      <c r="O53" s="204">
        <v>0</v>
      </c>
      <c r="P53" s="184">
        <v>20</v>
      </c>
      <c r="Q53" s="204">
        <v>0</v>
      </c>
      <c r="R53" s="204">
        <v>0</v>
      </c>
      <c r="S53" s="184">
        <v>15</v>
      </c>
      <c r="T53" s="204">
        <v>5</v>
      </c>
      <c r="U53" s="204">
        <v>0</v>
      </c>
      <c r="V53" s="204">
        <v>0</v>
      </c>
      <c r="W53" s="184">
        <v>20</v>
      </c>
      <c r="X53" s="204">
        <v>0</v>
      </c>
      <c r="Y53" s="204">
        <v>0</v>
      </c>
      <c r="Z53" s="184">
        <v>20</v>
      </c>
      <c r="AA53" s="204">
        <v>0</v>
      </c>
      <c r="AB53" s="204">
        <v>0</v>
      </c>
      <c r="AC53" s="184">
        <v>20</v>
      </c>
      <c r="AD53" s="176">
        <v>0</v>
      </c>
      <c r="AE53" s="176">
        <v>0</v>
      </c>
      <c r="AF53" s="176">
        <v>0</v>
      </c>
      <c r="AG53" s="184">
        <v>0</v>
      </c>
      <c r="AH53" s="184">
        <v>20</v>
      </c>
      <c r="AI53" s="176">
        <v>0</v>
      </c>
      <c r="AJ53" s="176">
        <v>0</v>
      </c>
      <c r="AK53" s="178" t="s">
        <v>496</v>
      </c>
    </row>
    <row r="54" spans="1:37" x14ac:dyDescent="0.25">
      <c r="A54" s="173"/>
      <c r="B54" s="175" t="s">
        <v>407</v>
      </c>
      <c r="C54" s="208"/>
      <c r="D54" s="209">
        <f>D53/C53*100%</f>
        <v>0.10928961748633879</v>
      </c>
      <c r="E54" s="185">
        <f>E53/D53*100%</f>
        <v>1</v>
      </c>
      <c r="F54" s="177">
        <f>F53/D53*100%</f>
        <v>0</v>
      </c>
      <c r="G54" s="177">
        <f>G53/D53*100%</f>
        <v>0</v>
      </c>
      <c r="H54" s="177">
        <f>H53/D53*100%</f>
        <v>0</v>
      </c>
      <c r="I54" s="177">
        <f>I53/D53*100%</f>
        <v>0</v>
      </c>
      <c r="J54" s="185">
        <f>J53/D53*100%</f>
        <v>1</v>
      </c>
      <c r="K54" s="177">
        <f>K53/D53*100%</f>
        <v>0</v>
      </c>
      <c r="L54" s="177">
        <f>L53/D53*100%</f>
        <v>0</v>
      </c>
      <c r="M54" s="185">
        <f>M53/D53*100%</f>
        <v>1</v>
      </c>
      <c r="N54" s="177">
        <f>N53/D53*100</f>
        <v>0</v>
      </c>
      <c r="O54" s="177">
        <f>O53/D53*100%</f>
        <v>0</v>
      </c>
      <c r="P54" s="185">
        <f>P53/D53*100%</f>
        <v>1</v>
      </c>
      <c r="Q54" s="177">
        <f>Q53/D53*100%</f>
        <v>0</v>
      </c>
      <c r="R54" s="177">
        <f>R53/D53*100%</f>
        <v>0</v>
      </c>
      <c r="S54" s="185">
        <f>S53/D53*100%</f>
        <v>0.75</v>
      </c>
      <c r="T54" s="177">
        <f>T53/D53*100%</f>
        <v>0.25</v>
      </c>
      <c r="U54" s="177">
        <f>U53/D53*100%</f>
        <v>0</v>
      </c>
      <c r="V54" s="177">
        <f>V53/D53*100%</f>
        <v>0</v>
      </c>
      <c r="W54" s="185">
        <f>W53/D53*100%</f>
        <v>1</v>
      </c>
      <c r="X54" s="177">
        <f>X53/D53*0%</f>
        <v>0</v>
      </c>
      <c r="Y54" s="177">
        <f>Y53/D53*100%</f>
        <v>0</v>
      </c>
      <c r="Z54" s="185">
        <f>Z53/D53*100%</f>
        <v>1</v>
      </c>
      <c r="AA54" s="177">
        <f>AA53/D53*100%</f>
        <v>0</v>
      </c>
      <c r="AB54" s="177">
        <f>AB53/D53*100%</f>
        <v>0</v>
      </c>
      <c r="AC54" s="185">
        <f>AC53/D53*100%</f>
        <v>1</v>
      </c>
      <c r="AD54" s="177">
        <f>AD53/D53*100%</f>
        <v>0</v>
      </c>
      <c r="AE54" s="177">
        <f>AE53/D53*100%</f>
        <v>0</v>
      </c>
      <c r="AF54" s="177">
        <f>AF53/D53*1005</f>
        <v>0</v>
      </c>
      <c r="AG54" s="177">
        <f>AG53/D53*100%</f>
        <v>0</v>
      </c>
      <c r="AH54" s="185">
        <f>AH53/D53*100%</f>
        <v>1</v>
      </c>
      <c r="AI54" s="177">
        <f>AI53/D53*100%</f>
        <v>0</v>
      </c>
      <c r="AJ54" s="177">
        <f>AJ53/D53*100%</f>
        <v>0</v>
      </c>
      <c r="AK54" s="178"/>
    </row>
    <row r="55" spans="1:37" s="220" customFormat="1" ht="21" customHeight="1" x14ac:dyDescent="0.25">
      <c r="A55" s="219">
        <v>14</v>
      </c>
      <c r="B55" s="354" t="s">
        <v>486</v>
      </c>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6"/>
      <c r="AK55" s="221"/>
    </row>
    <row r="56" spans="1:37" x14ac:dyDescent="0.25">
      <c r="A56" s="173"/>
      <c r="B56" s="175" t="s">
        <v>170</v>
      </c>
      <c r="C56" s="208">
        <f>'Bieu 1B'!C23</f>
        <v>91</v>
      </c>
      <c r="D56" s="207">
        <v>11</v>
      </c>
      <c r="E56" s="184">
        <v>11</v>
      </c>
      <c r="F56" s="176">
        <v>0</v>
      </c>
      <c r="G56" s="176">
        <v>0</v>
      </c>
      <c r="H56" s="176">
        <v>0</v>
      </c>
      <c r="I56" s="176">
        <v>0</v>
      </c>
      <c r="J56" s="184">
        <v>11</v>
      </c>
      <c r="K56" s="176">
        <v>0</v>
      </c>
      <c r="L56" s="176">
        <v>0</v>
      </c>
      <c r="M56" s="184">
        <v>11</v>
      </c>
      <c r="N56" s="176">
        <v>0</v>
      </c>
      <c r="O56" s="176">
        <v>0</v>
      </c>
      <c r="P56" s="184">
        <v>11</v>
      </c>
      <c r="Q56" s="176">
        <v>0</v>
      </c>
      <c r="R56" s="176">
        <v>0</v>
      </c>
      <c r="S56" s="184">
        <v>11</v>
      </c>
      <c r="T56" s="176">
        <v>0</v>
      </c>
      <c r="U56" s="176">
        <v>0</v>
      </c>
      <c r="V56" s="176">
        <v>0</v>
      </c>
      <c r="W56" s="184">
        <v>11</v>
      </c>
      <c r="X56" s="176">
        <v>0</v>
      </c>
      <c r="Y56" s="176">
        <v>0</v>
      </c>
      <c r="Z56" s="184">
        <v>11</v>
      </c>
      <c r="AA56" s="176">
        <v>0</v>
      </c>
      <c r="AB56" s="176">
        <v>0</v>
      </c>
      <c r="AC56" s="184">
        <v>11</v>
      </c>
      <c r="AD56" s="176">
        <v>0</v>
      </c>
      <c r="AE56" s="176">
        <v>0</v>
      </c>
      <c r="AF56" s="176">
        <v>0</v>
      </c>
      <c r="AG56" s="176">
        <v>0</v>
      </c>
      <c r="AH56" s="184">
        <v>11</v>
      </c>
      <c r="AI56" s="176">
        <v>0</v>
      </c>
      <c r="AJ56" s="176">
        <v>0</v>
      </c>
      <c r="AK56" s="178" t="s">
        <v>496</v>
      </c>
    </row>
    <row r="57" spans="1:37" x14ac:dyDescent="0.25">
      <c r="A57" s="173"/>
      <c r="B57" s="175" t="s">
        <v>407</v>
      </c>
      <c r="C57" s="208"/>
      <c r="D57" s="209">
        <f>D56/C56*100%</f>
        <v>0.12087912087912088</v>
      </c>
      <c r="E57" s="185">
        <f>E56/D56*100%</f>
        <v>1</v>
      </c>
      <c r="F57" s="177">
        <f>F56/D56*100%</f>
        <v>0</v>
      </c>
      <c r="G57" s="177">
        <f>G56/D56*100%</f>
        <v>0</v>
      </c>
      <c r="H57" s="177">
        <f>H56/D56*100%</f>
        <v>0</v>
      </c>
      <c r="I57" s="177">
        <f>I56/D56*100%</f>
        <v>0</v>
      </c>
      <c r="J57" s="185">
        <f>J56/D56*100%</f>
        <v>1</v>
      </c>
      <c r="K57" s="177">
        <f>K56/D56*100%</f>
        <v>0</v>
      </c>
      <c r="L57" s="177">
        <f>L56/D56*100%</f>
        <v>0</v>
      </c>
      <c r="M57" s="185">
        <f>M56/D56*100%</f>
        <v>1</v>
      </c>
      <c r="N57" s="177">
        <f>N56/D56*100</f>
        <v>0</v>
      </c>
      <c r="O57" s="177">
        <f>O56/D56*100%</f>
        <v>0</v>
      </c>
      <c r="P57" s="185">
        <f>P56/D56*100%</f>
        <v>1</v>
      </c>
      <c r="Q57" s="177">
        <f>Q56/D56*100%</f>
        <v>0</v>
      </c>
      <c r="R57" s="177">
        <f>R56/D56*100%</f>
        <v>0</v>
      </c>
      <c r="S57" s="185">
        <f>S56/D56*100%</f>
        <v>1</v>
      </c>
      <c r="T57" s="177">
        <f>T56/D56*100%</f>
        <v>0</v>
      </c>
      <c r="U57" s="177">
        <f>U56/D56*100%</f>
        <v>0</v>
      </c>
      <c r="V57" s="177">
        <f>V56/D56*100%</f>
        <v>0</v>
      </c>
      <c r="W57" s="185">
        <f>W56/D56*100%</f>
        <v>1</v>
      </c>
      <c r="X57" s="177">
        <f>X56/D56*0%</f>
        <v>0</v>
      </c>
      <c r="Y57" s="177">
        <f>Y56/D56*100%</f>
        <v>0</v>
      </c>
      <c r="Z57" s="185">
        <f>Z56/D56*100%</f>
        <v>1</v>
      </c>
      <c r="AA57" s="177">
        <f>AA56/D56*100%</f>
        <v>0</v>
      </c>
      <c r="AB57" s="177">
        <f>AB56/D56*100%</f>
        <v>0</v>
      </c>
      <c r="AC57" s="185">
        <f>AC56/D56*100%</f>
        <v>1</v>
      </c>
      <c r="AD57" s="177">
        <f>AD56/D56*100%</f>
        <v>0</v>
      </c>
      <c r="AE57" s="177">
        <f>AE56/D56*100%</f>
        <v>0</v>
      </c>
      <c r="AF57" s="177">
        <f>AF56/D56*1005</f>
        <v>0</v>
      </c>
      <c r="AG57" s="177">
        <f>AG56/D56*100%</f>
        <v>0</v>
      </c>
      <c r="AH57" s="185">
        <f>AH56/D56*100%</f>
        <v>1</v>
      </c>
      <c r="AI57" s="177">
        <f>AI56/D56*100%</f>
        <v>0</v>
      </c>
      <c r="AJ57" s="177">
        <f>AJ56/D56*100%</f>
        <v>0</v>
      </c>
      <c r="AK57" s="178"/>
    </row>
    <row r="58" spans="1:37" s="220" customFormat="1" ht="24" customHeight="1" x14ac:dyDescent="0.25">
      <c r="A58" s="219">
        <v>15</v>
      </c>
      <c r="B58" s="354" t="s">
        <v>487</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6"/>
      <c r="AK58" s="221"/>
    </row>
    <row r="59" spans="1:37" s="194" customFormat="1" x14ac:dyDescent="0.25">
      <c r="A59" s="190"/>
      <c r="B59" s="191" t="s">
        <v>170</v>
      </c>
      <c r="C59" s="212">
        <f>'Bieu 1B'!C22</f>
        <v>56</v>
      </c>
      <c r="D59" s="213">
        <v>10</v>
      </c>
      <c r="E59" s="189">
        <v>10</v>
      </c>
      <c r="F59" s="192">
        <v>0</v>
      </c>
      <c r="G59" s="192">
        <v>0</v>
      </c>
      <c r="H59" s="192">
        <v>0</v>
      </c>
      <c r="I59" s="192">
        <v>0</v>
      </c>
      <c r="J59" s="189">
        <v>10</v>
      </c>
      <c r="K59" s="192">
        <v>0</v>
      </c>
      <c r="L59" s="192">
        <v>0</v>
      </c>
      <c r="M59" s="189">
        <v>10</v>
      </c>
      <c r="N59" s="192">
        <v>0</v>
      </c>
      <c r="O59" s="192">
        <v>0</v>
      </c>
      <c r="P59" s="189">
        <v>10</v>
      </c>
      <c r="Q59" s="192">
        <v>0</v>
      </c>
      <c r="R59" s="192">
        <v>0</v>
      </c>
      <c r="S59" s="189">
        <v>10</v>
      </c>
      <c r="T59" s="192">
        <v>0</v>
      </c>
      <c r="U59" s="192">
        <v>0</v>
      </c>
      <c r="V59" s="192">
        <v>0</v>
      </c>
      <c r="W59" s="189">
        <v>10</v>
      </c>
      <c r="X59" s="192">
        <v>0</v>
      </c>
      <c r="Y59" s="192">
        <v>0</v>
      </c>
      <c r="Z59" s="189">
        <v>10</v>
      </c>
      <c r="AA59" s="192">
        <v>0</v>
      </c>
      <c r="AB59" s="192">
        <v>0</v>
      </c>
      <c r="AC59" s="189">
        <v>10</v>
      </c>
      <c r="AD59" s="192">
        <v>0</v>
      </c>
      <c r="AE59" s="192">
        <v>0</v>
      </c>
      <c r="AF59" s="192">
        <v>0</v>
      </c>
      <c r="AG59" s="192">
        <v>0</v>
      </c>
      <c r="AH59" s="189">
        <v>10</v>
      </c>
      <c r="AI59" s="192">
        <v>0</v>
      </c>
      <c r="AJ59" s="192">
        <v>0</v>
      </c>
      <c r="AK59" s="193" t="s">
        <v>496</v>
      </c>
    </row>
    <row r="60" spans="1:37" x14ac:dyDescent="0.25">
      <c r="A60" s="173"/>
      <c r="B60" s="175" t="s">
        <v>407</v>
      </c>
      <c r="C60" s="208"/>
      <c r="D60" s="209">
        <f>D59/C59*100%</f>
        <v>0.17857142857142858</v>
      </c>
      <c r="E60" s="185">
        <f>E59/D59*100%</f>
        <v>1</v>
      </c>
      <c r="F60" s="177">
        <f>F59/D59*100%</f>
        <v>0</v>
      </c>
      <c r="G60" s="177">
        <f>G59/D59*100%</f>
        <v>0</v>
      </c>
      <c r="H60" s="177">
        <f>H59/D59*100%</f>
        <v>0</v>
      </c>
      <c r="I60" s="177">
        <f>I59/D59*100%</f>
        <v>0</v>
      </c>
      <c r="J60" s="185">
        <f>J59/D59*100%</f>
        <v>1</v>
      </c>
      <c r="K60" s="177">
        <f>K59/D59*100%</f>
        <v>0</v>
      </c>
      <c r="L60" s="177">
        <f>L59/D59*100%</f>
        <v>0</v>
      </c>
      <c r="M60" s="185">
        <f>M59/D59*100%</f>
        <v>1</v>
      </c>
      <c r="N60" s="177">
        <f>N59/D59*100</f>
        <v>0</v>
      </c>
      <c r="O60" s="177">
        <f>O59/D59*100%</f>
        <v>0</v>
      </c>
      <c r="P60" s="185">
        <f>P59/D59*100%</f>
        <v>1</v>
      </c>
      <c r="Q60" s="177">
        <f>Q59/D59*100%</f>
        <v>0</v>
      </c>
      <c r="R60" s="177">
        <f>R59/D59*100%</f>
        <v>0</v>
      </c>
      <c r="S60" s="185">
        <f>S59/D59*100%</f>
        <v>1</v>
      </c>
      <c r="T60" s="177">
        <f>T59/D59*100%</f>
        <v>0</v>
      </c>
      <c r="U60" s="177">
        <f>U59/D59*100%</f>
        <v>0</v>
      </c>
      <c r="V60" s="177">
        <f>V59/D59*100%</f>
        <v>0</v>
      </c>
      <c r="W60" s="185">
        <f>W59/D59*100%</f>
        <v>1</v>
      </c>
      <c r="X60" s="177">
        <f>X59/D59*0%</f>
        <v>0</v>
      </c>
      <c r="Y60" s="177">
        <f>Y59/D59*100%</f>
        <v>0</v>
      </c>
      <c r="Z60" s="185">
        <f>Z59/D59*100%</f>
        <v>1</v>
      </c>
      <c r="AA60" s="177">
        <f>AA59/D59*100%</f>
        <v>0</v>
      </c>
      <c r="AB60" s="177">
        <f>AB59/D59*100%</f>
        <v>0</v>
      </c>
      <c r="AC60" s="185">
        <f>AC59/D59*100%</f>
        <v>1</v>
      </c>
      <c r="AD60" s="177">
        <f>AD59/D59*100%</f>
        <v>0</v>
      </c>
      <c r="AE60" s="177">
        <f>AE59/D59*100%</f>
        <v>0</v>
      </c>
      <c r="AF60" s="177">
        <f>AF59/D59*1005</f>
        <v>0</v>
      </c>
      <c r="AG60" s="177">
        <f>AG59/D59*100%</f>
        <v>0</v>
      </c>
      <c r="AH60" s="185">
        <f>AH59/D59*100%</f>
        <v>1</v>
      </c>
      <c r="AI60" s="177">
        <f>AI59/D59*100%</f>
        <v>0</v>
      </c>
      <c r="AJ60" s="177">
        <f>AJ59/D59*100%</f>
        <v>0</v>
      </c>
      <c r="AK60" s="178"/>
    </row>
    <row r="61" spans="1:37" s="220" customFormat="1" ht="22.5" customHeight="1" x14ac:dyDescent="0.25">
      <c r="A61" s="219">
        <v>16</v>
      </c>
      <c r="B61" s="354" t="s">
        <v>488</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6"/>
      <c r="AK61" s="221"/>
    </row>
    <row r="62" spans="1:37" s="194" customFormat="1" x14ac:dyDescent="0.25">
      <c r="A62" s="190"/>
      <c r="B62" s="191" t="s">
        <v>170</v>
      </c>
      <c r="C62" s="212">
        <f>'Bieu 1B'!C24</f>
        <v>60</v>
      </c>
      <c r="D62" s="214">
        <v>10</v>
      </c>
      <c r="E62" s="189">
        <v>6</v>
      </c>
      <c r="F62" s="192">
        <v>4</v>
      </c>
      <c r="G62" s="192">
        <v>0</v>
      </c>
      <c r="H62" s="192">
        <v>0</v>
      </c>
      <c r="I62" s="192">
        <v>0</v>
      </c>
      <c r="J62" s="189">
        <v>10</v>
      </c>
      <c r="K62" s="192">
        <v>0</v>
      </c>
      <c r="L62" s="192">
        <v>0</v>
      </c>
      <c r="M62" s="189">
        <v>10</v>
      </c>
      <c r="N62" s="192">
        <v>0</v>
      </c>
      <c r="O62" s="192">
        <v>0</v>
      </c>
      <c r="P62" s="189">
        <v>10</v>
      </c>
      <c r="Q62" s="192">
        <v>0</v>
      </c>
      <c r="R62" s="192">
        <v>0</v>
      </c>
      <c r="S62" s="189">
        <v>10</v>
      </c>
      <c r="T62" s="192">
        <v>0</v>
      </c>
      <c r="U62" s="192">
        <v>0</v>
      </c>
      <c r="V62" s="192">
        <v>0</v>
      </c>
      <c r="W62" s="189">
        <v>10</v>
      </c>
      <c r="X62" s="192">
        <v>0</v>
      </c>
      <c r="Y62" s="192">
        <v>0</v>
      </c>
      <c r="Z62" s="189">
        <v>10</v>
      </c>
      <c r="AA62" s="192">
        <v>0</v>
      </c>
      <c r="AB62" s="192">
        <v>0</v>
      </c>
      <c r="AC62" s="189">
        <v>10</v>
      </c>
      <c r="AD62" s="192">
        <v>0</v>
      </c>
      <c r="AE62" s="192">
        <v>0</v>
      </c>
      <c r="AF62" s="192">
        <v>0</v>
      </c>
      <c r="AG62" s="192">
        <v>0</v>
      </c>
      <c r="AH62" s="189">
        <v>10</v>
      </c>
      <c r="AI62" s="192">
        <v>0</v>
      </c>
      <c r="AJ62" s="192">
        <v>0</v>
      </c>
      <c r="AK62" s="193" t="s">
        <v>496</v>
      </c>
    </row>
    <row r="63" spans="1:37" x14ac:dyDescent="0.25">
      <c r="A63" s="173"/>
      <c r="B63" s="175" t="s">
        <v>407</v>
      </c>
      <c r="C63" s="208"/>
      <c r="D63" s="209">
        <f>D62/C62*100%</f>
        <v>0.16666666666666666</v>
      </c>
      <c r="E63" s="185">
        <f>E62/D62*100%</f>
        <v>0.6</v>
      </c>
      <c r="F63" s="177">
        <f>F62/D62*100%</f>
        <v>0.4</v>
      </c>
      <c r="G63" s="177">
        <f>G62/D62*100%</f>
        <v>0</v>
      </c>
      <c r="H63" s="177">
        <f>H62/D62*100%</f>
        <v>0</v>
      </c>
      <c r="I63" s="177">
        <f>I62/D62*100%</f>
        <v>0</v>
      </c>
      <c r="J63" s="185">
        <f>J62/D62*100%</f>
        <v>1</v>
      </c>
      <c r="K63" s="177">
        <f>K62/D62*100%</f>
        <v>0</v>
      </c>
      <c r="L63" s="177">
        <f>L62/D62*100%</f>
        <v>0</v>
      </c>
      <c r="M63" s="185">
        <f>M62/D62*100%</f>
        <v>1</v>
      </c>
      <c r="N63" s="177">
        <f>N62/D62*100</f>
        <v>0</v>
      </c>
      <c r="O63" s="177">
        <f>O62/D62*100%</f>
        <v>0</v>
      </c>
      <c r="P63" s="185">
        <f>P62/D62*100%</f>
        <v>1</v>
      </c>
      <c r="Q63" s="177">
        <f>Q62/D62*100%</f>
        <v>0</v>
      </c>
      <c r="R63" s="177">
        <f>R62/D62*100%</f>
        <v>0</v>
      </c>
      <c r="S63" s="185">
        <f>S62/D62*100%</f>
        <v>1</v>
      </c>
      <c r="T63" s="177">
        <f>T62/D62*100%</f>
        <v>0</v>
      </c>
      <c r="U63" s="177">
        <f>U62/D62*100%</f>
        <v>0</v>
      </c>
      <c r="V63" s="177">
        <f>V62/D62*100%</f>
        <v>0</v>
      </c>
      <c r="W63" s="185">
        <f>W62/D62*100%</f>
        <v>1</v>
      </c>
      <c r="X63" s="177">
        <f>X62/D62*0%</f>
        <v>0</v>
      </c>
      <c r="Y63" s="177">
        <f>Y62/D62*100%</f>
        <v>0</v>
      </c>
      <c r="Z63" s="185">
        <f>Z62/D62*100%</f>
        <v>1</v>
      </c>
      <c r="AA63" s="177">
        <f>AA62/D62*100%</f>
        <v>0</v>
      </c>
      <c r="AB63" s="177">
        <f>AB62/D62*100%</f>
        <v>0</v>
      </c>
      <c r="AC63" s="185">
        <f>AC62/D62*100%</f>
        <v>1</v>
      </c>
      <c r="AD63" s="177">
        <f>AD62/D62*100%</f>
        <v>0</v>
      </c>
      <c r="AE63" s="177">
        <f>AE62/D62*100%</f>
        <v>0</v>
      </c>
      <c r="AF63" s="177">
        <f>AF62/D62*1005</f>
        <v>0</v>
      </c>
      <c r="AG63" s="177">
        <f>AG62/D62*100%</f>
        <v>0</v>
      </c>
      <c r="AH63" s="185">
        <f>AH62/D62*100%</f>
        <v>1</v>
      </c>
      <c r="AI63" s="177">
        <f>AI62/D62*100%</f>
        <v>0</v>
      </c>
      <c r="AJ63" s="177">
        <f>AJ62/D62*100%</f>
        <v>0</v>
      </c>
      <c r="AK63" s="178"/>
    </row>
    <row r="64" spans="1:37" ht="15.75" customHeight="1" x14ac:dyDescent="0.25">
      <c r="A64" s="173" t="s">
        <v>69</v>
      </c>
      <c r="B64" s="350" t="s">
        <v>489</v>
      </c>
      <c r="C64" s="351"/>
      <c r="D64" s="352"/>
      <c r="E64" s="183"/>
      <c r="F64" s="174"/>
      <c r="G64" s="174"/>
      <c r="H64" s="174"/>
      <c r="I64" s="174"/>
      <c r="J64" s="183"/>
      <c r="K64" s="174"/>
      <c r="L64" s="174"/>
      <c r="M64" s="183"/>
      <c r="N64" s="174"/>
      <c r="O64" s="174"/>
      <c r="P64" s="183"/>
      <c r="Q64" s="174"/>
      <c r="R64" s="174"/>
      <c r="S64" s="183"/>
      <c r="T64" s="174"/>
      <c r="U64" s="174"/>
      <c r="V64" s="174"/>
      <c r="W64" s="183"/>
      <c r="X64" s="174"/>
      <c r="Y64" s="174"/>
      <c r="Z64" s="183"/>
      <c r="AA64" s="174"/>
      <c r="AB64" s="174"/>
      <c r="AC64" s="183"/>
      <c r="AD64" s="174"/>
      <c r="AE64" s="174"/>
      <c r="AF64" s="174"/>
      <c r="AG64" s="174"/>
      <c r="AH64" s="183"/>
      <c r="AI64" s="174"/>
      <c r="AJ64" s="174"/>
    </row>
    <row r="65" spans="1:36" x14ac:dyDescent="0.25">
      <c r="A65" s="173"/>
      <c r="B65" s="179" t="s">
        <v>170</v>
      </c>
      <c r="C65" s="206">
        <f>C14+C11</f>
        <v>7296</v>
      </c>
      <c r="D65" s="207">
        <f t="shared" ref="D65:AJ65" si="1">D14+D11</f>
        <v>1017</v>
      </c>
      <c r="E65" s="186">
        <f t="shared" si="1"/>
        <v>840</v>
      </c>
      <c r="F65" s="180">
        <f t="shared" si="1"/>
        <v>120</v>
      </c>
      <c r="G65" s="180">
        <f t="shared" si="1"/>
        <v>57</v>
      </c>
      <c r="H65" s="180">
        <f t="shared" si="1"/>
        <v>0</v>
      </c>
      <c r="I65" s="180">
        <f t="shared" si="1"/>
        <v>0</v>
      </c>
      <c r="J65" s="186">
        <f t="shared" si="1"/>
        <v>1010</v>
      </c>
      <c r="K65" s="180">
        <f t="shared" si="1"/>
        <v>7</v>
      </c>
      <c r="L65" s="180">
        <f t="shared" si="1"/>
        <v>0</v>
      </c>
      <c r="M65" s="186">
        <f t="shared" si="1"/>
        <v>1017</v>
      </c>
      <c r="N65" s="180">
        <f t="shared" si="1"/>
        <v>0</v>
      </c>
      <c r="O65" s="180">
        <f t="shared" si="1"/>
        <v>0</v>
      </c>
      <c r="P65" s="186">
        <f t="shared" si="1"/>
        <v>1014</v>
      </c>
      <c r="Q65" s="180">
        <f t="shared" si="1"/>
        <v>3</v>
      </c>
      <c r="R65" s="180">
        <f t="shared" si="1"/>
        <v>0</v>
      </c>
      <c r="S65" s="186">
        <f t="shared" si="1"/>
        <v>737</v>
      </c>
      <c r="T65" s="180">
        <f t="shared" si="1"/>
        <v>280</v>
      </c>
      <c r="U65" s="180">
        <f t="shared" si="1"/>
        <v>0</v>
      </c>
      <c r="V65" s="180">
        <f t="shared" si="1"/>
        <v>0</v>
      </c>
      <c r="W65" s="186">
        <f t="shared" si="1"/>
        <v>959</v>
      </c>
      <c r="X65" s="180">
        <f t="shared" si="1"/>
        <v>58</v>
      </c>
      <c r="Y65" s="180">
        <f t="shared" si="1"/>
        <v>0</v>
      </c>
      <c r="Z65" s="186">
        <f t="shared" si="1"/>
        <v>1014</v>
      </c>
      <c r="AA65" s="180">
        <f t="shared" si="1"/>
        <v>3</v>
      </c>
      <c r="AB65" s="180">
        <f t="shared" si="1"/>
        <v>0</v>
      </c>
      <c r="AC65" s="186">
        <f t="shared" si="1"/>
        <v>987</v>
      </c>
      <c r="AD65" s="180">
        <f t="shared" si="1"/>
        <v>30</v>
      </c>
      <c r="AE65" s="180">
        <f t="shared" si="1"/>
        <v>0</v>
      </c>
      <c r="AF65" s="180">
        <f t="shared" si="1"/>
        <v>0</v>
      </c>
      <c r="AG65" s="180">
        <f t="shared" si="1"/>
        <v>0</v>
      </c>
      <c r="AH65" s="186">
        <f t="shared" si="1"/>
        <v>897</v>
      </c>
      <c r="AI65" s="180">
        <f t="shared" si="1"/>
        <v>120</v>
      </c>
      <c r="AJ65" s="180">
        <f t="shared" si="1"/>
        <v>0</v>
      </c>
    </row>
    <row r="66" spans="1:36" x14ac:dyDescent="0.25">
      <c r="A66" s="173"/>
      <c r="B66" s="179" t="s">
        <v>407</v>
      </c>
      <c r="C66" s="208"/>
      <c r="D66" s="209">
        <f>D65/C65*100%</f>
        <v>0.13939144736842105</v>
      </c>
      <c r="E66" s="185">
        <f>E65/D65*100%</f>
        <v>0.82595870206489674</v>
      </c>
      <c r="F66" s="177">
        <f>F65/D65*100%</f>
        <v>0.11799410029498525</v>
      </c>
      <c r="G66" s="177">
        <f>G65/D65*100%</f>
        <v>5.6047197640117993E-2</v>
      </c>
      <c r="H66" s="177">
        <f>H65/D65*100%</f>
        <v>0</v>
      </c>
      <c r="I66" s="177">
        <f>I65/D65*100%</f>
        <v>0</v>
      </c>
      <c r="J66" s="185">
        <f>J65/D65*100%</f>
        <v>0.99311701081612591</v>
      </c>
      <c r="K66" s="177">
        <f>K65/D65*100%</f>
        <v>6.8829891838741398E-3</v>
      </c>
      <c r="L66" s="177">
        <f>L65/D65*100%</f>
        <v>0</v>
      </c>
      <c r="M66" s="185">
        <f>M65/D65*100%</f>
        <v>1</v>
      </c>
      <c r="N66" s="177">
        <f>N65/D65*100</f>
        <v>0</v>
      </c>
      <c r="O66" s="177">
        <f>O65/D65*100%</f>
        <v>0</v>
      </c>
      <c r="P66" s="185">
        <f>P65/D65*100%</f>
        <v>0.99705014749262533</v>
      </c>
      <c r="Q66" s="177">
        <f>Q65/D65*100%</f>
        <v>2.9498525073746312E-3</v>
      </c>
      <c r="R66" s="177">
        <f>R65/D65*100%</f>
        <v>0</v>
      </c>
      <c r="S66" s="185">
        <f>S65/D65*100%</f>
        <v>0.72468043264503446</v>
      </c>
      <c r="T66" s="177">
        <f>T65/D65*100%</f>
        <v>0.2753195673549656</v>
      </c>
      <c r="U66" s="177">
        <f>U65/D65*100%</f>
        <v>0</v>
      </c>
      <c r="V66" s="177">
        <f>V65/D65*100%</f>
        <v>0</v>
      </c>
      <c r="W66" s="185">
        <f>W65/D65*100%</f>
        <v>0.94296951819075714</v>
      </c>
      <c r="X66" s="177">
        <f>X65/D65*0%</f>
        <v>0</v>
      </c>
      <c r="Y66" s="177">
        <f>Y65/D65*100%</f>
        <v>0</v>
      </c>
      <c r="Z66" s="185">
        <f>Z65/D65*100%</f>
        <v>0.99705014749262533</v>
      </c>
      <c r="AA66" s="177">
        <f>AA65/D65*100%</f>
        <v>2.9498525073746312E-3</v>
      </c>
      <c r="AB66" s="177">
        <f>AB65/D65*100%</f>
        <v>0</v>
      </c>
      <c r="AC66" s="185">
        <f>AC65/D65*100%</f>
        <v>0.97050147492625372</v>
      </c>
      <c r="AD66" s="177">
        <f>AD65/D65*100%</f>
        <v>2.9498525073746312E-2</v>
      </c>
      <c r="AE66" s="177">
        <f>AE65/D65*100%</f>
        <v>0</v>
      </c>
      <c r="AF66" s="177">
        <f>AF65/D65*1005</f>
        <v>0</v>
      </c>
      <c r="AG66" s="177">
        <f>AG65/D65*100%</f>
        <v>0</v>
      </c>
      <c r="AH66" s="185">
        <f>AH65/D65*100%</f>
        <v>0.88200589970501475</v>
      </c>
      <c r="AI66" s="177">
        <f>AI65/D65*100%</f>
        <v>0.11799410029498525</v>
      </c>
      <c r="AJ66" s="177">
        <f>AJ65/D65*100%</f>
        <v>0</v>
      </c>
    </row>
    <row r="67" spans="1:36" s="194" customFormat="1" x14ac:dyDescent="0.25">
      <c r="A67" s="195"/>
      <c r="C67" s="215"/>
      <c r="D67" s="216"/>
    </row>
    <row r="68" spans="1:36" s="194" customFormat="1" x14ac:dyDescent="0.25">
      <c r="A68" s="195"/>
      <c r="C68" s="215"/>
      <c r="D68" s="216"/>
    </row>
    <row r="69" spans="1:36" s="194" customFormat="1" x14ac:dyDescent="0.25">
      <c r="A69" s="195"/>
      <c r="C69" s="215"/>
      <c r="D69" s="216"/>
    </row>
    <row r="70" spans="1:36" s="194" customFormat="1" x14ac:dyDescent="0.25">
      <c r="A70" s="195"/>
      <c r="C70" s="215"/>
      <c r="D70" s="216"/>
    </row>
    <row r="71" spans="1:36" s="194" customFormat="1" x14ac:dyDescent="0.25">
      <c r="A71" s="195"/>
      <c r="C71" s="215"/>
      <c r="D71" s="216"/>
    </row>
    <row r="72" spans="1:36" s="194" customFormat="1" x14ac:dyDescent="0.25">
      <c r="A72" s="195"/>
      <c r="C72" s="215"/>
      <c r="D72" s="216"/>
    </row>
    <row r="73" spans="1:36" s="194" customFormat="1" x14ac:dyDescent="0.25">
      <c r="A73" s="195"/>
      <c r="C73" s="215"/>
      <c r="D73" s="216"/>
    </row>
    <row r="74" spans="1:36" s="194" customFormat="1" x14ac:dyDescent="0.25">
      <c r="A74" s="195"/>
      <c r="C74" s="215"/>
      <c r="D74" s="216"/>
    </row>
    <row r="75" spans="1:36" s="194" customFormat="1" x14ac:dyDescent="0.25">
      <c r="A75" s="195"/>
      <c r="C75" s="215"/>
      <c r="D75" s="216"/>
    </row>
    <row r="76" spans="1:36" s="194" customFormat="1" x14ac:dyDescent="0.25">
      <c r="A76" s="195"/>
      <c r="C76" s="215"/>
      <c r="D76" s="216"/>
    </row>
    <row r="77" spans="1:36" s="194" customFormat="1" x14ac:dyDescent="0.25">
      <c r="A77" s="195"/>
      <c r="C77" s="215"/>
      <c r="D77" s="216"/>
    </row>
    <row r="78" spans="1:36" s="194" customFormat="1" x14ac:dyDescent="0.25">
      <c r="A78" s="195"/>
      <c r="C78" s="215"/>
      <c r="D78" s="216"/>
    </row>
    <row r="79" spans="1:36" s="194" customFormat="1" x14ac:dyDescent="0.25">
      <c r="A79" s="195"/>
      <c r="C79" s="215"/>
      <c r="D79" s="216"/>
    </row>
    <row r="80" spans="1:36" s="194" customFormat="1" x14ac:dyDescent="0.25">
      <c r="A80" s="195"/>
      <c r="C80" s="215"/>
      <c r="D80" s="216"/>
    </row>
    <row r="81" spans="1:4" s="194" customFormat="1" x14ac:dyDescent="0.25">
      <c r="A81" s="195"/>
      <c r="C81" s="215"/>
      <c r="D81" s="216"/>
    </row>
    <row r="82" spans="1:4" s="194" customFormat="1" x14ac:dyDescent="0.25">
      <c r="A82" s="195"/>
      <c r="C82" s="215"/>
      <c r="D82" s="216"/>
    </row>
    <row r="83" spans="1:4" s="194" customFormat="1" x14ac:dyDescent="0.25">
      <c r="A83" s="195"/>
      <c r="C83" s="215"/>
      <c r="D83" s="216"/>
    </row>
    <row r="84" spans="1:4" s="194" customFormat="1" x14ac:dyDescent="0.25">
      <c r="A84" s="195"/>
      <c r="C84" s="215"/>
      <c r="D84" s="216"/>
    </row>
    <row r="85" spans="1:4" s="194" customFormat="1" x14ac:dyDescent="0.25">
      <c r="A85" s="195"/>
      <c r="C85" s="215"/>
      <c r="D85" s="216"/>
    </row>
    <row r="86" spans="1:4" s="194" customFormat="1" x14ac:dyDescent="0.25">
      <c r="A86" s="195"/>
      <c r="C86" s="215"/>
      <c r="D86" s="216"/>
    </row>
    <row r="87" spans="1:4" s="194" customFormat="1" x14ac:dyDescent="0.25">
      <c r="A87" s="195"/>
      <c r="C87" s="215"/>
      <c r="D87" s="216"/>
    </row>
    <row r="88" spans="1:4" s="194" customFormat="1" x14ac:dyDescent="0.25">
      <c r="A88" s="195"/>
      <c r="C88" s="215"/>
      <c r="D88" s="216"/>
    </row>
    <row r="89" spans="1:4" s="194" customFormat="1" x14ac:dyDescent="0.25">
      <c r="A89" s="195"/>
      <c r="C89" s="215"/>
      <c r="D89" s="216"/>
    </row>
    <row r="90" spans="1:4" s="194" customFormat="1" x14ac:dyDescent="0.25">
      <c r="A90" s="195"/>
      <c r="C90" s="215"/>
      <c r="D90" s="216"/>
    </row>
    <row r="91" spans="1:4" s="194" customFormat="1" x14ac:dyDescent="0.25">
      <c r="A91" s="195"/>
      <c r="C91" s="215"/>
      <c r="D91" s="216"/>
    </row>
    <row r="92" spans="1:4" s="194" customFormat="1" x14ac:dyDescent="0.25">
      <c r="A92" s="195"/>
      <c r="C92" s="215"/>
      <c r="D92" s="216"/>
    </row>
    <row r="93" spans="1:4" s="194" customFormat="1" x14ac:dyDescent="0.25">
      <c r="A93" s="195"/>
      <c r="C93" s="215"/>
      <c r="D93" s="216"/>
    </row>
    <row r="94" spans="1:4" s="194" customFormat="1" x14ac:dyDescent="0.25">
      <c r="A94" s="195"/>
      <c r="C94" s="215"/>
      <c r="D94" s="216"/>
    </row>
    <row r="95" spans="1:4" s="194" customFormat="1" x14ac:dyDescent="0.25">
      <c r="A95" s="195"/>
      <c r="C95" s="215"/>
      <c r="D95" s="216"/>
    </row>
    <row r="96" spans="1:4" s="194" customFormat="1" x14ac:dyDescent="0.25">
      <c r="A96" s="195"/>
      <c r="C96" s="215"/>
      <c r="D96" s="216"/>
    </row>
    <row r="97" spans="1:4" s="194" customFormat="1" x14ac:dyDescent="0.25">
      <c r="A97" s="195"/>
      <c r="C97" s="215"/>
      <c r="D97" s="216"/>
    </row>
    <row r="98" spans="1:4" s="194" customFormat="1" x14ac:dyDescent="0.25">
      <c r="A98" s="195"/>
      <c r="C98" s="215"/>
      <c r="D98" s="216"/>
    </row>
    <row r="99" spans="1:4" s="194" customFormat="1" x14ac:dyDescent="0.25">
      <c r="A99" s="195"/>
      <c r="C99" s="215"/>
      <c r="D99" s="216"/>
    </row>
    <row r="100" spans="1:4" s="194" customFormat="1" x14ac:dyDescent="0.25">
      <c r="A100" s="195"/>
      <c r="C100" s="215"/>
      <c r="D100" s="216"/>
    </row>
    <row r="101" spans="1:4" s="194" customFormat="1" x14ac:dyDescent="0.25">
      <c r="A101" s="195"/>
      <c r="C101" s="215"/>
      <c r="D101" s="216"/>
    </row>
    <row r="102" spans="1:4" s="194" customFormat="1" x14ac:dyDescent="0.25">
      <c r="A102" s="195"/>
      <c r="C102" s="215"/>
      <c r="D102" s="216"/>
    </row>
    <row r="103" spans="1:4" s="194" customFormat="1" x14ac:dyDescent="0.25">
      <c r="A103" s="195"/>
      <c r="C103" s="215"/>
      <c r="D103" s="216"/>
    </row>
    <row r="104" spans="1:4" s="194" customFormat="1" x14ac:dyDescent="0.25">
      <c r="A104" s="195"/>
      <c r="C104" s="215"/>
      <c r="D104" s="216"/>
    </row>
    <row r="105" spans="1:4" s="194" customFormat="1" x14ac:dyDescent="0.25">
      <c r="A105" s="195"/>
      <c r="C105" s="215"/>
      <c r="D105" s="216"/>
    </row>
    <row r="106" spans="1:4" s="194" customFormat="1" x14ac:dyDescent="0.25">
      <c r="A106" s="195"/>
      <c r="C106" s="215"/>
      <c r="D106" s="216"/>
    </row>
    <row r="107" spans="1:4" s="194" customFormat="1" x14ac:dyDescent="0.25">
      <c r="A107" s="195"/>
      <c r="C107" s="215"/>
      <c r="D107" s="216"/>
    </row>
    <row r="108" spans="1:4" s="194" customFormat="1" x14ac:dyDescent="0.25">
      <c r="A108" s="195"/>
      <c r="C108" s="215"/>
      <c r="D108" s="216"/>
    </row>
    <row r="109" spans="1:4" s="194" customFormat="1" x14ac:dyDescent="0.25">
      <c r="A109" s="195"/>
      <c r="C109" s="215"/>
      <c r="D109" s="216"/>
    </row>
    <row r="110" spans="1:4" s="194" customFormat="1" x14ac:dyDescent="0.25">
      <c r="A110" s="195"/>
      <c r="C110" s="215"/>
      <c r="D110" s="216"/>
    </row>
    <row r="111" spans="1:4" s="194" customFormat="1" x14ac:dyDescent="0.25">
      <c r="A111" s="195"/>
      <c r="C111" s="215"/>
      <c r="D111" s="216"/>
    </row>
    <row r="112" spans="1:4" s="194" customFormat="1" x14ac:dyDescent="0.25">
      <c r="A112" s="195"/>
      <c r="C112" s="215"/>
      <c r="D112" s="216"/>
    </row>
    <row r="113" spans="1:4" s="194" customFormat="1" x14ac:dyDescent="0.25">
      <c r="A113" s="195"/>
      <c r="C113" s="215"/>
      <c r="D113" s="216"/>
    </row>
    <row r="114" spans="1:4" s="194" customFormat="1" x14ac:dyDescent="0.25">
      <c r="A114" s="195"/>
      <c r="C114" s="215"/>
      <c r="D114" s="216"/>
    </row>
    <row r="115" spans="1:4" s="194" customFormat="1" x14ac:dyDescent="0.25">
      <c r="A115" s="195"/>
      <c r="C115" s="215"/>
      <c r="D115" s="216"/>
    </row>
    <row r="116" spans="1:4" s="194" customFormat="1" x14ac:dyDescent="0.25">
      <c r="A116" s="195"/>
      <c r="C116" s="215"/>
      <c r="D116" s="216"/>
    </row>
    <row r="117" spans="1:4" s="194" customFormat="1" x14ac:dyDescent="0.25">
      <c r="A117" s="195"/>
      <c r="C117" s="215"/>
      <c r="D117" s="216"/>
    </row>
    <row r="118" spans="1:4" s="194" customFormat="1" x14ac:dyDescent="0.25">
      <c r="A118" s="195"/>
      <c r="C118" s="215"/>
      <c r="D118" s="216"/>
    </row>
    <row r="119" spans="1:4" s="194" customFormat="1" x14ac:dyDescent="0.25">
      <c r="A119" s="195"/>
      <c r="C119" s="215"/>
      <c r="D119" s="216"/>
    </row>
    <row r="120" spans="1:4" s="194" customFormat="1" x14ac:dyDescent="0.25">
      <c r="A120" s="195"/>
      <c r="C120" s="215"/>
      <c r="D120" s="216"/>
    </row>
    <row r="121" spans="1:4" s="194" customFormat="1" x14ac:dyDescent="0.25">
      <c r="A121" s="195"/>
      <c r="C121" s="215"/>
      <c r="D121" s="216"/>
    </row>
    <row r="122" spans="1:4" s="194" customFormat="1" x14ac:dyDescent="0.25">
      <c r="A122" s="195"/>
      <c r="C122" s="215"/>
      <c r="D122" s="216"/>
    </row>
    <row r="123" spans="1:4" s="194" customFormat="1" x14ac:dyDescent="0.25">
      <c r="A123" s="195"/>
      <c r="C123" s="215"/>
      <c r="D123" s="216"/>
    </row>
    <row r="124" spans="1:4" s="194" customFormat="1" x14ac:dyDescent="0.25">
      <c r="A124" s="195"/>
      <c r="C124" s="215"/>
      <c r="D124" s="216"/>
    </row>
    <row r="125" spans="1:4" s="194" customFormat="1" x14ac:dyDescent="0.25">
      <c r="A125" s="195"/>
      <c r="C125" s="215"/>
      <c r="D125" s="216"/>
    </row>
    <row r="126" spans="1:4" s="194" customFormat="1" x14ac:dyDescent="0.25">
      <c r="A126" s="195"/>
      <c r="C126" s="215"/>
      <c r="D126" s="216"/>
    </row>
    <row r="127" spans="1:4" s="194" customFormat="1" x14ac:dyDescent="0.25">
      <c r="A127" s="195"/>
      <c r="C127" s="215"/>
      <c r="D127" s="216"/>
    </row>
    <row r="128" spans="1:4" s="194" customFormat="1" x14ac:dyDescent="0.25">
      <c r="A128" s="195"/>
      <c r="C128" s="215"/>
      <c r="D128" s="216"/>
    </row>
    <row r="129" spans="1:4" s="194" customFormat="1" x14ac:dyDescent="0.25">
      <c r="A129" s="195"/>
      <c r="C129" s="215"/>
      <c r="D129" s="216"/>
    </row>
    <row r="130" spans="1:4" s="194" customFormat="1" x14ac:dyDescent="0.25">
      <c r="A130" s="195"/>
      <c r="C130" s="215"/>
      <c r="D130" s="216"/>
    </row>
    <row r="131" spans="1:4" s="194" customFormat="1" x14ac:dyDescent="0.25">
      <c r="A131" s="195"/>
      <c r="C131" s="215"/>
      <c r="D131" s="216"/>
    </row>
    <row r="132" spans="1:4" s="194" customFormat="1" x14ac:dyDescent="0.25">
      <c r="A132" s="195"/>
      <c r="C132" s="215"/>
      <c r="D132" s="216"/>
    </row>
    <row r="133" spans="1:4" s="194" customFormat="1" x14ac:dyDescent="0.25">
      <c r="A133" s="195"/>
      <c r="C133" s="215"/>
      <c r="D133" s="216"/>
    </row>
    <row r="134" spans="1:4" s="194" customFormat="1" x14ac:dyDescent="0.25">
      <c r="A134" s="195"/>
      <c r="C134" s="215"/>
      <c r="D134" s="216"/>
    </row>
    <row r="135" spans="1:4" s="194" customFormat="1" x14ac:dyDescent="0.25">
      <c r="A135" s="195"/>
      <c r="C135" s="215"/>
      <c r="D135" s="216"/>
    </row>
    <row r="136" spans="1:4" s="194" customFormat="1" x14ac:dyDescent="0.25">
      <c r="A136" s="195"/>
      <c r="C136" s="215"/>
      <c r="D136" s="216"/>
    </row>
    <row r="137" spans="1:4" s="194" customFormat="1" x14ac:dyDescent="0.25">
      <c r="A137" s="195"/>
      <c r="C137" s="215"/>
      <c r="D137" s="216"/>
    </row>
    <row r="138" spans="1:4" s="194" customFormat="1" x14ac:dyDescent="0.25">
      <c r="A138" s="195"/>
      <c r="C138" s="215"/>
      <c r="D138" s="216"/>
    </row>
    <row r="139" spans="1:4" s="194" customFormat="1" x14ac:dyDescent="0.25">
      <c r="A139" s="195"/>
      <c r="C139" s="215"/>
      <c r="D139" s="216"/>
    </row>
    <row r="140" spans="1:4" s="194" customFormat="1" x14ac:dyDescent="0.25">
      <c r="A140" s="195"/>
      <c r="C140" s="215"/>
      <c r="D140" s="216"/>
    </row>
    <row r="141" spans="1:4" s="194" customFormat="1" x14ac:dyDescent="0.25">
      <c r="A141" s="195"/>
      <c r="C141" s="215"/>
      <c r="D141" s="216"/>
    </row>
    <row r="142" spans="1:4" s="194" customFormat="1" x14ac:dyDescent="0.25">
      <c r="A142" s="195"/>
      <c r="C142" s="215"/>
      <c r="D142" s="216"/>
    </row>
    <row r="143" spans="1:4" s="194" customFormat="1" x14ac:dyDescent="0.25">
      <c r="A143" s="195"/>
      <c r="C143" s="215"/>
      <c r="D143" s="216"/>
    </row>
    <row r="144" spans="1:4" s="194" customFormat="1" x14ac:dyDescent="0.25">
      <c r="A144" s="195"/>
      <c r="C144" s="215"/>
      <c r="D144" s="216"/>
    </row>
    <row r="145" spans="1:4" s="194" customFormat="1" x14ac:dyDescent="0.25">
      <c r="A145" s="195"/>
      <c r="C145" s="215"/>
      <c r="D145" s="216"/>
    </row>
    <row r="146" spans="1:4" s="194" customFormat="1" x14ac:dyDescent="0.25">
      <c r="A146" s="195"/>
      <c r="C146" s="215"/>
      <c r="D146" s="216"/>
    </row>
    <row r="147" spans="1:4" s="194" customFormat="1" x14ac:dyDescent="0.25">
      <c r="A147" s="195"/>
      <c r="C147" s="215"/>
      <c r="D147" s="216"/>
    </row>
    <row r="148" spans="1:4" s="194" customFormat="1" x14ac:dyDescent="0.25">
      <c r="A148" s="195"/>
      <c r="C148" s="215"/>
      <c r="D148" s="216"/>
    </row>
    <row r="149" spans="1:4" s="194" customFormat="1" x14ac:dyDescent="0.25">
      <c r="A149" s="195"/>
      <c r="C149" s="215"/>
      <c r="D149" s="216"/>
    </row>
    <row r="150" spans="1:4" s="194" customFormat="1" x14ac:dyDescent="0.25">
      <c r="A150" s="195"/>
      <c r="C150" s="215"/>
      <c r="D150" s="216"/>
    </row>
    <row r="151" spans="1:4" s="194" customFormat="1" x14ac:dyDescent="0.25">
      <c r="A151" s="195"/>
      <c r="C151" s="215"/>
      <c r="D151" s="216"/>
    </row>
    <row r="152" spans="1:4" s="194" customFormat="1" x14ac:dyDescent="0.25">
      <c r="A152" s="195"/>
      <c r="C152" s="215"/>
      <c r="D152" s="216"/>
    </row>
    <row r="153" spans="1:4" s="194" customFormat="1" x14ac:dyDescent="0.25">
      <c r="A153" s="195"/>
      <c r="C153" s="215"/>
      <c r="D153" s="216"/>
    </row>
    <row r="154" spans="1:4" s="194" customFormat="1" x14ac:dyDescent="0.25">
      <c r="A154" s="195"/>
      <c r="C154" s="215"/>
      <c r="D154" s="216"/>
    </row>
    <row r="155" spans="1:4" s="194" customFormat="1" x14ac:dyDescent="0.25">
      <c r="A155" s="195"/>
      <c r="C155" s="215"/>
      <c r="D155" s="216"/>
    </row>
    <row r="156" spans="1:4" s="194" customFormat="1" x14ac:dyDescent="0.25">
      <c r="A156" s="195"/>
      <c r="C156" s="215"/>
      <c r="D156" s="216"/>
    </row>
    <row r="157" spans="1:4" s="194" customFormat="1" x14ac:dyDescent="0.25">
      <c r="A157" s="195"/>
      <c r="C157" s="215"/>
      <c r="D157" s="216"/>
    </row>
    <row r="158" spans="1:4" s="194" customFormat="1" x14ac:dyDescent="0.25">
      <c r="A158" s="195"/>
      <c r="C158" s="215"/>
      <c r="D158" s="216"/>
    </row>
    <row r="159" spans="1:4" s="194" customFormat="1" x14ac:dyDescent="0.25">
      <c r="A159" s="195"/>
      <c r="C159" s="215"/>
      <c r="D159" s="216"/>
    </row>
    <row r="160" spans="1:4" s="194" customFormat="1" x14ac:dyDescent="0.25">
      <c r="A160" s="195"/>
      <c r="C160" s="215"/>
      <c r="D160" s="216"/>
    </row>
    <row r="161" spans="1:4" s="194" customFormat="1" x14ac:dyDescent="0.25">
      <c r="A161" s="195"/>
      <c r="C161" s="215"/>
      <c r="D161" s="216"/>
    </row>
    <row r="162" spans="1:4" s="194" customFormat="1" x14ac:dyDescent="0.25">
      <c r="A162" s="195"/>
      <c r="C162" s="215"/>
      <c r="D162" s="216"/>
    </row>
    <row r="163" spans="1:4" s="194" customFormat="1" x14ac:dyDescent="0.25">
      <c r="A163" s="195"/>
      <c r="C163" s="215"/>
      <c r="D163" s="216"/>
    </row>
    <row r="164" spans="1:4" s="194" customFormat="1" x14ac:dyDescent="0.25">
      <c r="A164" s="195"/>
      <c r="C164" s="215"/>
      <c r="D164" s="216"/>
    </row>
    <row r="165" spans="1:4" s="194" customFormat="1" x14ac:dyDescent="0.25">
      <c r="A165" s="195"/>
      <c r="C165" s="215"/>
      <c r="D165" s="216"/>
    </row>
    <row r="166" spans="1:4" s="194" customFormat="1" x14ac:dyDescent="0.25">
      <c r="A166" s="195"/>
      <c r="C166" s="215"/>
      <c r="D166" s="216"/>
    </row>
    <row r="167" spans="1:4" s="194" customFormat="1" x14ac:dyDescent="0.25">
      <c r="A167" s="195"/>
      <c r="C167" s="215"/>
      <c r="D167" s="216"/>
    </row>
    <row r="168" spans="1:4" s="194" customFormat="1" x14ac:dyDescent="0.25">
      <c r="A168" s="195"/>
      <c r="C168" s="215"/>
      <c r="D168" s="216"/>
    </row>
    <row r="169" spans="1:4" s="194" customFormat="1" x14ac:dyDescent="0.25">
      <c r="A169" s="195"/>
      <c r="C169" s="215"/>
      <c r="D169" s="216"/>
    </row>
    <row r="170" spans="1:4" s="194" customFormat="1" x14ac:dyDescent="0.25">
      <c r="A170" s="195"/>
      <c r="C170" s="215"/>
      <c r="D170" s="216"/>
    </row>
    <row r="171" spans="1:4" s="194" customFormat="1" x14ac:dyDescent="0.25">
      <c r="A171" s="195"/>
      <c r="C171" s="215"/>
      <c r="D171" s="216"/>
    </row>
    <row r="172" spans="1:4" s="194" customFormat="1" x14ac:dyDescent="0.25">
      <c r="A172" s="195"/>
      <c r="C172" s="215"/>
      <c r="D172" s="216"/>
    </row>
    <row r="173" spans="1:4" s="194" customFormat="1" x14ac:dyDescent="0.25">
      <c r="A173" s="195"/>
      <c r="C173" s="215"/>
      <c r="D173" s="216"/>
    </row>
    <row r="174" spans="1:4" s="194" customFormat="1" x14ac:dyDescent="0.25">
      <c r="A174" s="195"/>
      <c r="C174" s="215"/>
      <c r="D174" s="216"/>
    </row>
    <row r="175" spans="1:4" s="194" customFormat="1" x14ac:dyDescent="0.25">
      <c r="A175" s="195"/>
      <c r="C175" s="215"/>
      <c r="D175" s="216"/>
    </row>
    <row r="176" spans="1:4" s="194" customFormat="1" x14ac:dyDescent="0.25">
      <c r="A176" s="195"/>
      <c r="C176" s="215"/>
      <c r="D176" s="216"/>
    </row>
    <row r="177" spans="1:4" s="194" customFormat="1" x14ac:dyDescent="0.25">
      <c r="A177" s="195"/>
      <c r="C177" s="215"/>
      <c r="D177" s="216"/>
    </row>
    <row r="178" spans="1:4" s="194" customFormat="1" x14ac:dyDescent="0.25">
      <c r="A178" s="195"/>
      <c r="C178" s="215"/>
      <c r="D178" s="216"/>
    </row>
    <row r="179" spans="1:4" s="194" customFormat="1" x14ac:dyDescent="0.25">
      <c r="A179" s="195"/>
      <c r="C179" s="215"/>
      <c r="D179" s="216"/>
    </row>
    <row r="180" spans="1:4" s="194" customFormat="1" x14ac:dyDescent="0.25">
      <c r="A180" s="195"/>
      <c r="C180" s="215"/>
      <c r="D180" s="216"/>
    </row>
    <row r="181" spans="1:4" s="194" customFormat="1" x14ac:dyDescent="0.25">
      <c r="A181" s="195"/>
      <c r="C181" s="215"/>
      <c r="D181" s="216"/>
    </row>
    <row r="182" spans="1:4" s="194" customFormat="1" x14ac:dyDescent="0.25">
      <c r="A182" s="195"/>
      <c r="C182" s="215"/>
      <c r="D182" s="216"/>
    </row>
    <row r="183" spans="1:4" s="194" customFormat="1" x14ac:dyDescent="0.25">
      <c r="A183" s="195"/>
      <c r="C183" s="215"/>
      <c r="D183" s="216"/>
    </row>
    <row r="184" spans="1:4" s="194" customFormat="1" x14ac:dyDescent="0.25">
      <c r="A184" s="195"/>
      <c r="C184" s="215"/>
      <c r="D184" s="216"/>
    </row>
    <row r="185" spans="1:4" s="194" customFormat="1" x14ac:dyDescent="0.25">
      <c r="A185" s="195"/>
      <c r="C185" s="215"/>
      <c r="D185" s="216"/>
    </row>
    <row r="186" spans="1:4" s="194" customFormat="1" x14ac:dyDescent="0.25">
      <c r="A186" s="195"/>
      <c r="C186" s="215"/>
      <c r="D186" s="216"/>
    </row>
    <row r="187" spans="1:4" s="194" customFormat="1" x14ac:dyDescent="0.25">
      <c r="A187" s="195"/>
      <c r="C187" s="215"/>
      <c r="D187" s="216"/>
    </row>
    <row r="188" spans="1:4" s="194" customFormat="1" x14ac:dyDescent="0.25">
      <c r="A188" s="195"/>
      <c r="C188" s="215"/>
      <c r="D188" s="216"/>
    </row>
    <row r="189" spans="1:4" s="194" customFormat="1" x14ac:dyDescent="0.25">
      <c r="A189" s="195"/>
      <c r="C189" s="215"/>
      <c r="D189" s="216"/>
    </row>
    <row r="190" spans="1:4" s="194" customFormat="1" x14ac:dyDescent="0.25">
      <c r="A190" s="195"/>
      <c r="C190" s="215"/>
      <c r="D190" s="216"/>
    </row>
    <row r="191" spans="1:4" s="194" customFormat="1" x14ac:dyDescent="0.25">
      <c r="A191" s="195"/>
      <c r="C191" s="215"/>
      <c r="D191" s="216"/>
    </row>
    <row r="192" spans="1:4" s="194" customFormat="1" x14ac:dyDescent="0.25">
      <c r="A192" s="195"/>
      <c r="C192" s="215"/>
      <c r="D192" s="216"/>
    </row>
    <row r="193" spans="1:4" s="194" customFormat="1" x14ac:dyDescent="0.25">
      <c r="A193" s="195"/>
      <c r="C193" s="215"/>
      <c r="D193" s="216"/>
    </row>
    <row r="194" spans="1:4" s="194" customFormat="1" x14ac:dyDescent="0.25">
      <c r="A194" s="195"/>
      <c r="C194" s="215"/>
      <c r="D194" s="216"/>
    </row>
    <row r="195" spans="1:4" s="194" customFormat="1" x14ac:dyDescent="0.25">
      <c r="A195" s="195"/>
      <c r="C195" s="215"/>
      <c r="D195" s="216"/>
    </row>
    <row r="196" spans="1:4" s="194" customFormat="1" x14ac:dyDescent="0.25">
      <c r="A196" s="195"/>
      <c r="C196" s="215"/>
      <c r="D196" s="216"/>
    </row>
    <row r="197" spans="1:4" s="194" customFormat="1" x14ac:dyDescent="0.25">
      <c r="A197" s="195"/>
      <c r="C197" s="215"/>
      <c r="D197" s="216"/>
    </row>
    <row r="198" spans="1:4" s="194" customFormat="1" x14ac:dyDescent="0.25">
      <c r="A198" s="195"/>
      <c r="C198" s="215"/>
      <c r="D198" s="216"/>
    </row>
    <row r="199" spans="1:4" s="194" customFormat="1" x14ac:dyDescent="0.25">
      <c r="A199" s="195"/>
      <c r="C199" s="215"/>
      <c r="D199" s="216"/>
    </row>
    <row r="200" spans="1:4" s="194" customFormat="1" x14ac:dyDescent="0.25">
      <c r="A200" s="195"/>
      <c r="C200" s="215"/>
      <c r="D200" s="216"/>
    </row>
    <row r="201" spans="1:4" s="194" customFormat="1" x14ac:dyDescent="0.25">
      <c r="A201" s="195"/>
      <c r="C201" s="215"/>
      <c r="D201" s="216"/>
    </row>
    <row r="202" spans="1:4" s="194" customFormat="1" x14ac:dyDescent="0.25">
      <c r="A202" s="195"/>
      <c r="C202" s="215"/>
      <c r="D202" s="216"/>
    </row>
    <row r="203" spans="1:4" s="194" customFormat="1" x14ac:dyDescent="0.25">
      <c r="A203" s="195"/>
      <c r="C203" s="215"/>
      <c r="D203" s="216"/>
    </row>
    <row r="204" spans="1:4" s="194" customFormat="1" x14ac:dyDescent="0.25">
      <c r="A204" s="195"/>
      <c r="C204" s="215"/>
      <c r="D204" s="216"/>
    </row>
    <row r="205" spans="1:4" s="194" customFormat="1" x14ac:dyDescent="0.25">
      <c r="A205" s="195"/>
      <c r="C205" s="215"/>
      <c r="D205" s="216"/>
    </row>
    <row r="206" spans="1:4" s="194" customFormat="1" x14ac:dyDescent="0.25">
      <c r="A206" s="195"/>
      <c r="C206" s="215"/>
      <c r="D206" s="216"/>
    </row>
    <row r="207" spans="1:4" s="194" customFormat="1" x14ac:dyDescent="0.25">
      <c r="A207" s="195"/>
      <c r="C207" s="215"/>
      <c r="D207" s="216"/>
    </row>
    <row r="208" spans="1:4" s="194" customFormat="1" x14ac:dyDescent="0.25">
      <c r="A208" s="195"/>
      <c r="C208" s="215"/>
      <c r="D208" s="216"/>
    </row>
    <row r="209" spans="1:4" s="194" customFormat="1" x14ac:dyDescent="0.25">
      <c r="A209" s="195"/>
      <c r="C209" s="215"/>
      <c r="D209" s="216"/>
    </row>
    <row r="210" spans="1:4" s="194" customFormat="1" x14ac:dyDescent="0.25">
      <c r="A210" s="195"/>
      <c r="C210" s="215"/>
      <c r="D210" s="216"/>
    </row>
    <row r="211" spans="1:4" s="194" customFormat="1" x14ac:dyDescent="0.25">
      <c r="A211" s="195"/>
      <c r="C211" s="215"/>
      <c r="D211" s="216"/>
    </row>
    <row r="212" spans="1:4" s="194" customFormat="1" x14ac:dyDescent="0.25">
      <c r="A212" s="195"/>
      <c r="C212" s="215"/>
      <c r="D212" s="216"/>
    </row>
    <row r="213" spans="1:4" s="194" customFormat="1" x14ac:dyDescent="0.25">
      <c r="A213" s="195"/>
      <c r="C213" s="215"/>
      <c r="D213" s="216"/>
    </row>
    <row r="214" spans="1:4" s="194" customFormat="1" x14ac:dyDescent="0.25">
      <c r="A214" s="195"/>
      <c r="C214" s="215"/>
      <c r="D214" s="216"/>
    </row>
    <row r="215" spans="1:4" s="194" customFormat="1" x14ac:dyDescent="0.25">
      <c r="A215" s="195"/>
      <c r="C215" s="215"/>
      <c r="D215" s="216"/>
    </row>
    <row r="216" spans="1:4" s="194" customFormat="1" x14ac:dyDescent="0.25">
      <c r="A216" s="195"/>
      <c r="C216" s="215"/>
      <c r="D216" s="216"/>
    </row>
    <row r="217" spans="1:4" s="194" customFormat="1" x14ac:dyDescent="0.25">
      <c r="A217" s="195"/>
      <c r="C217" s="215"/>
      <c r="D217" s="216"/>
    </row>
    <row r="218" spans="1:4" s="194" customFormat="1" x14ac:dyDescent="0.25">
      <c r="A218" s="195"/>
      <c r="C218" s="215"/>
      <c r="D218" s="216"/>
    </row>
    <row r="219" spans="1:4" s="194" customFormat="1" x14ac:dyDescent="0.25">
      <c r="A219" s="195"/>
      <c r="C219" s="215"/>
      <c r="D219" s="216"/>
    </row>
    <row r="220" spans="1:4" s="194" customFormat="1" x14ac:dyDescent="0.25">
      <c r="A220" s="195"/>
      <c r="C220" s="215"/>
      <c r="D220" s="216"/>
    </row>
    <row r="221" spans="1:4" s="194" customFormat="1" x14ac:dyDescent="0.25">
      <c r="A221" s="195"/>
      <c r="C221" s="215"/>
      <c r="D221" s="216"/>
    </row>
    <row r="222" spans="1:4" s="194" customFormat="1" x14ac:dyDescent="0.25">
      <c r="A222" s="195"/>
      <c r="C222" s="215"/>
      <c r="D222" s="216"/>
    </row>
    <row r="223" spans="1:4" s="194" customFormat="1" x14ac:dyDescent="0.25">
      <c r="A223" s="195"/>
      <c r="C223" s="215"/>
      <c r="D223" s="216"/>
    </row>
    <row r="224" spans="1:4" s="194" customFormat="1" x14ac:dyDescent="0.25">
      <c r="A224" s="195"/>
      <c r="C224" s="215"/>
      <c r="D224" s="216"/>
    </row>
    <row r="225" spans="1:4" s="194" customFormat="1" x14ac:dyDescent="0.25">
      <c r="A225" s="195"/>
      <c r="C225" s="215"/>
      <c r="D225" s="216"/>
    </row>
    <row r="226" spans="1:4" s="194" customFormat="1" x14ac:dyDescent="0.25">
      <c r="A226" s="195"/>
      <c r="C226" s="215"/>
      <c r="D226" s="216"/>
    </row>
    <row r="227" spans="1:4" s="194" customFormat="1" x14ac:dyDescent="0.25">
      <c r="A227" s="195"/>
      <c r="C227" s="215"/>
      <c r="D227" s="216"/>
    </row>
    <row r="228" spans="1:4" s="194" customFormat="1" x14ac:dyDescent="0.25">
      <c r="A228" s="195"/>
      <c r="C228" s="215"/>
      <c r="D228" s="216"/>
    </row>
    <row r="229" spans="1:4" s="194" customFormat="1" x14ac:dyDescent="0.25">
      <c r="A229" s="195"/>
      <c r="C229" s="215"/>
      <c r="D229" s="216"/>
    </row>
    <row r="230" spans="1:4" s="194" customFormat="1" x14ac:dyDescent="0.25">
      <c r="A230" s="195"/>
      <c r="C230" s="215"/>
      <c r="D230" s="216"/>
    </row>
    <row r="231" spans="1:4" s="194" customFormat="1" x14ac:dyDescent="0.25">
      <c r="A231" s="195"/>
      <c r="C231" s="215"/>
      <c r="D231" s="216"/>
    </row>
    <row r="232" spans="1:4" s="194" customFormat="1" x14ac:dyDescent="0.25">
      <c r="A232" s="195"/>
      <c r="C232" s="215"/>
      <c r="D232" s="216"/>
    </row>
    <row r="233" spans="1:4" s="194" customFormat="1" x14ac:dyDescent="0.25">
      <c r="A233" s="195"/>
      <c r="C233" s="215"/>
      <c r="D233" s="216"/>
    </row>
    <row r="234" spans="1:4" s="194" customFormat="1" x14ac:dyDescent="0.25">
      <c r="A234" s="195"/>
      <c r="C234" s="215"/>
      <c r="D234" s="216"/>
    </row>
    <row r="235" spans="1:4" s="194" customFormat="1" x14ac:dyDescent="0.25">
      <c r="A235" s="195"/>
      <c r="C235" s="215"/>
      <c r="D235" s="216"/>
    </row>
    <row r="236" spans="1:4" s="194" customFormat="1" x14ac:dyDescent="0.25">
      <c r="A236" s="195"/>
      <c r="C236" s="215"/>
      <c r="D236" s="216"/>
    </row>
    <row r="237" spans="1:4" s="194" customFormat="1" x14ac:dyDescent="0.25">
      <c r="A237" s="195"/>
      <c r="C237" s="215"/>
      <c r="D237" s="216"/>
    </row>
    <row r="238" spans="1:4" s="194" customFormat="1" x14ac:dyDescent="0.25">
      <c r="A238" s="195"/>
      <c r="C238" s="215"/>
      <c r="D238" s="216"/>
    </row>
    <row r="239" spans="1:4" s="194" customFormat="1" x14ac:dyDescent="0.25">
      <c r="A239" s="195"/>
      <c r="C239" s="215"/>
      <c r="D239" s="216"/>
    </row>
    <row r="240" spans="1:4" s="194" customFormat="1" x14ac:dyDescent="0.25">
      <c r="A240" s="195"/>
      <c r="C240" s="215"/>
      <c r="D240" s="216"/>
    </row>
    <row r="241" spans="1:4" s="194" customFormat="1" x14ac:dyDescent="0.25">
      <c r="A241" s="195"/>
      <c r="C241" s="215"/>
      <c r="D241" s="216"/>
    </row>
    <row r="242" spans="1:4" s="194" customFormat="1" x14ac:dyDescent="0.25">
      <c r="A242" s="195"/>
      <c r="C242" s="215"/>
      <c r="D242" s="216"/>
    </row>
    <row r="243" spans="1:4" s="194" customFormat="1" x14ac:dyDescent="0.25">
      <c r="A243" s="195"/>
      <c r="C243" s="215"/>
      <c r="D243" s="216"/>
    </row>
    <row r="244" spans="1:4" s="194" customFormat="1" x14ac:dyDescent="0.25">
      <c r="A244" s="195"/>
      <c r="C244" s="215"/>
      <c r="D244" s="216"/>
    </row>
    <row r="245" spans="1:4" s="194" customFormat="1" x14ac:dyDescent="0.25">
      <c r="A245" s="195"/>
      <c r="C245" s="215"/>
      <c r="D245" s="216"/>
    </row>
    <row r="246" spans="1:4" s="194" customFormat="1" x14ac:dyDescent="0.25">
      <c r="A246" s="195"/>
      <c r="C246" s="215"/>
      <c r="D246" s="216"/>
    </row>
    <row r="247" spans="1:4" s="194" customFormat="1" x14ac:dyDescent="0.25">
      <c r="A247" s="195"/>
      <c r="C247" s="215"/>
      <c r="D247" s="216"/>
    </row>
    <row r="248" spans="1:4" s="194" customFormat="1" x14ac:dyDescent="0.25">
      <c r="A248" s="195"/>
      <c r="C248" s="215"/>
      <c r="D248" s="216"/>
    </row>
    <row r="249" spans="1:4" s="194" customFormat="1" x14ac:dyDescent="0.25">
      <c r="A249" s="195"/>
      <c r="C249" s="215"/>
      <c r="D249" s="216"/>
    </row>
    <row r="250" spans="1:4" s="194" customFormat="1" x14ac:dyDescent="0.25">
      <c r="A250" s="195"/>
      <c r="C250" s="215"/>
      <c r="D250" s="216"/>
    </row>
    <row r="251" spans="1:4" s="194" customFormat="1" x14ac:dyDescent="0.25">
      <c r="A251" s="195"/>
      <c r="C251" s="215"/>
      <c r="D251" s="216"/>
    </row>
    <row r="252" spans="1:4" s="194" customFormat="1" x14ac:dyDescent="0.25">
      <c r="A252" s="195"/>
      <c r="C252" s="215"/>
      <c r="D252" s="216"/>
    </row>
    <row r="253" spans="1:4" s="194" customFormat="1" x14ac:dyDescent="0.25">
      <c r="A253" s="195"/>
      <c r="C253" s="215"/>
      <c r="D253" s="216"/>
    </row>
  </sheetData>
  <mergeCells count="43">
    <mergeCell ref="B49:AJ49"/>
    <mergeCell ref="B40:AJ40"/>
    <mergeCell ref="B37:AJ37"/>
    <mergeCell ref="B34:AJ34"/>
    <mergeCell ref="B31:AI31"/>
    <mergeCell ref="B10:E10"/>
    <mergeCell ref="B13:E13"/>
    <mergeCell ref="B64:D64"/>
    <mergeCell ref="J8:L8"/>
    <mergeCell ref="M8:O8"/>
    <mergeCell ref="B16:AJ16"/>
    <mergeCell ref="B19:AJ19"/>
    <mergeCell ref="B22:AJ22"/>
    <mergeCell ref="B25:AJ25"/>
    <mergeCell ref="B28:AJ28"/>
    <mergeCell ref="B52:AJ52"/>
    <mergeCell ref="B43:AJ43"/>
    <mergeCell ref="B55:AJ55"/>
    <mergeCell ref="B58:AJ58"/>
    <mergeCell ref="B61:AJ61"/>
    <mergeCell ref="B46:AJ46"/>
    <mergeCell ref="A6:A9"/>
    <mergeCell ref="B6:B9"/>
    <mergeCell ref="C6:C9"/>
    <mergeCell ref="D6:D9"/>
    <mergeCell ref="E6:AJ6"/>
    <mergeCell ref="E7:R7"/>
    <mergeCell ref="S7:AB7"/>
    <mergeCell ref="AC7:AG7"/>
    <mergeCell ref="AH7:AJ7"/>
    <mergeCell ref="E8:I8"/>
    <mergeCell ref="AC8:AG8"/>
    <mergeCell ref="AH8:AJ8"/>
    <mergeCell ref="P8:R8"/>
    <mergeCell ref="S8:V8"/>
    <mergeCell ref="W8:Y8"/>
    <mergeCell ref="Z8:AB8"/>
    <mergeCell ref="A5:AJ5"/>
    <mergeCell ref="A1:J1"/>
    <mergeCell ref="AA1:AJ1"/>
    <mergeCell ref="A2:J2"/>
    <mergeCell ref="AA2:AJ2"/>
    <mergeCell ref="A4:AJ4"/>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A4" sqref="A4"/>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47" t="s">
        <v>371</v>
      </c>
      <c r="B1" s="247"/>
      <c r="C1" s="2"/>
      <c r="D1" s="2"/>
      <c r="E1" s="2"/>
      <c r="F1" s="2"/>
      <c r="G1" s="2"/>
      <c r="H1" s="2"/>
      <c r="I1" s="2"/>
      <c r="J1" s="2"/>
      <c r="K1" s="2"/>
      <c r="M1" s="16"/>
      <c r="N1" s="248" t="s">
        <v>20</v>
      </c>
      <c r="O1" s="248"/>
    </row>
    <row r="2" spans="1:16" x14ac:dyDescent="0.25">
      <c r="A2" s="247" t="s">
        <v>372</v>
      </c>
      <c r="B2" s="247"/>
      <c r="C2" s="64"/>
      <c r="D2" s="64"/>
      <c r="E2" s="64"/>
      <c r="F2" s="64"/>
      <c r="G2" s="64"/>
      <c r="H2" s="64"/>
      <c r="I2" s="64"/>
      <c r="J2" s="64"/>
      <c r="K2" s="64"/>
      <c r="M2" s="63"/>
      <c r="N2" s="63"/>
      <c r="O2" s="63"/>
    </row>
    <row r="3" spans="1:16" ht="48.75" customHeight="1" x14ac:dyDescent="0.25">
      <c r="A3" s="239" t="s">
        <v>500</v>
      </c>
      <c r="B3" s="239"/>
      <c r="C3" s="239"/>
      <c r="D3" s="239"/>
      <c r="E3" s="239"/>
      <c r="F3" s="239"/>
      <c r="G3" s="239"/>
      <c r="H3" s="239"/>
      <c r="I3" s="239"/>
      <c r="J3" s="239"/>
      <c r="K3" s="239"/>
      <c r="L3" s="239"/>
      <c r="M3" s="239"/>
      <c r="N3" s="239"/>
      <c r="O3" s="239"/>
    </row>
    <row r="4" spans="1:16" ht="10.5" customHeight="1" x14ac:dyDescent="0.25">
      <c r="C4" s="240"/>
      <c r="D4" s="240"/>
      <c r="E4" s="240"/>
      <c r="F4" s="240"/>
      <c r="G4" s="240"/>
      <c r="H4" s="240"/>
      <c r="I4" s="240"/>
      <c r="J4" s="240"/>
      <c r="K4" s="240"/>
      <c r="L4" s="240"/>
      <c r="M4" s="240"/>
    </row>
    <row r="5" spans="1:16" s="1" customFormat="1" ht="24" customHeight="1" x14ac:dyDescent="0.2">
      <c r="A5" s="233" t="s">
        <v>15</v>
      </c>
      <c r="B5" s="233" t="s">
        <v>180</v>
      </c>
      <c r="C5" s="241" t="s">
        <v>2</v>
      </c>
      <c r="D5" s="241"/>
      <c r="E5" s="241"/>
      <c r="F5" s="241" t="s">
        <v>13</v>
      </c>
      <c r="G5" s="241"/>
      <c r="H5" s="241"/>
      <c r="I5" s="241"/>
      <c r="J5" s="241" t="s">
        <v>3</v>
      </c>
      <c r="K5" s="241"/>
      <c r="L5" s="241"/>
      <c r="M5" s="233" t="s">
        <v>11</v>
      </c>
      <c r="N5" s="233" t="s">
        <v>12</v>
      </c>
      <c r="O5" s="233" t="s">
        <v>65</v>
      </c>
      <c r="P5" s="242" t="s">
        <v>414</v>
      </c>
    </row>
    <row r="6" spans="1:16" s="1" customFormat="1" ht="14.25" x14ac:dyDescent="0.2">
      <c r="A6" s="234"/>
      <c r="B6" s="234"/>
      <c r="C6" s="241" t="s">
        <v>4</v>
      </c>
      <c r="D6" s="246" t="s">
        <v>5</v>
      </c>
      <c r="E6" s="246"/>
      <c r="F6" s="241" t="s">
        <v>4</v>
      </c>
      <c r="G6" s="243" t="s">
        <v>5</v>
      </c>
      <c r="H6" s="244"/>
      <c r="I6" s="245"/>
      <c r="J6" s="241" t="s">
        <v>4</v>
      </c>
      <c r="K6" s="246" t="s">
        <v>5</v>
      </c>
      <c r="L6" s="246"/>
      <c r="M6" s="234"/>
      <c r="N6" s="234"/>
      <c r="O6" s="234"/>
      <c r="P6" s="242"/>
    </row>
    <row r="7" spans="1:16" s="1" customFormat="1" ht="75.75" customHeight="1" x14ac:dyDescent="0.2">
      <c r="A7" s="235"/>
      <c r="B7" s="235"/>
      <c r="C7" s="241"/>
      <c r="D7" s="27" t="s">
        <v>6</v>
      </c>
      <c r="E7" s="27" t="s">
        <v>7</v>
      </c>
      <c r="F7" s="241"/>
      <c r="G7" s="169" t="s">
        <v>14</v>
      </c>
      <c r="H7" s="27" t="s">
        <v>8</v>
      </c>
      <c r="I7" s="27" t="s">
        <v>9</v>
      </c>
      <c r="J7" s="241"/>
      <c r="K7" s="27" t="s">
        <v>10</v>
      </c>
      <c r="L7" s="27" t="s">
        <v>185</v>
      </c>
      <c r="M7" s="235"/>
      <c r="N7" s="235"/>
      <c r="O7" s="235"/>
      <c r="P7" s="242"/>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278</v>
      </c>
      <c r="D9" s="75">
        <v>13</v>
      </c>
      <c r="E9" s="75">
        <v>265</v>
      </c>
      <c r="F9" s="5">
        <f>G9+H9+I9</f>
        <v>258</v>
      </c>
      <c r="G9" s="75">
        <v>238</v>
      </c>
      <c r="H9" s="75">
        <v>20</v>
      </c>
      <c r="I9" s="76">
        <v>0</v>
      </c>
      <c r="J9" s="5">
        <f>K9+L9</f>
        <v>18</v>
      </c>
      <c r="K9" s="75">
        <v>18</v>
      </c>
      <c r="L9" s="76">
        <v>0</v>
      </c>
      <c r="M9" s="75">
        <v>2</v>
      </c>
      <c r="N9" s="75">
        <v>1</v>
      </c>
      <c r="O9" s="5">
        <v>249</v>
      </c>
      <c r="P9" s="5"/>
    </row>
    <row r="10" spans="1:16" x14ac:dyDescent="0.25">
      <c r="A10" s="6">
        <v>2</v>
      </c>
      <c r="B10" s="5" t="s">
        <v>191</v>
      </c>
      <c r="C10" s="5">
        <f>F10+J10+M10</f>
        <v>383</v>
      </c>
      <c r="D10" s="75">
        <v>16</v>
      </c>
      <c r="E10" s="75">
        <v>367</v>
      </c>
      <c r="F10" s="5">
        <f t="shared" ref="F10:F24" si="0">G10+H10+I10</f>
        <v>359</v>
      </c>
      <c r="G10" s="75">
        <v>357</v>
      </c>
      <c r="H10" s="75">
        <v>2</v>
      </c>
      <c r="I10" s="76">
        <v>0</v>
      </c>
      <c r="J10" s="5">
        <f t="shared" ref="J10:J24" si="1">K10+L10</f>
        <v>24</v>
      </c>
      <c r="K10" s="75">
        <v>23</v>
      </c>
      <c r="L10" s="76">
        <v>1</v>
      </c>
      <c r="M10" s="75">
        <v>0</v>
      </c>
      <c r="N10" s="75">
        <v>0</v>
      </c>
      <c r="O10" s="5">
        <v>229</v>
      </c>
      <c r="P10" s="5"/>
    </row>
    <row r="11" spans="1:16" x14ac:dyDescent="0.25">
      <c r="A11" s="6">
        <v>3</v>
      </c>
      <c r="B11" s="5" t="s">
        <v>192</v>
      </c>
      <c r="C11" s="5">
        <f t="shared" ref="C11:C24" si="2">F11+J11+M11</f>
        <v>214</v>
      </c>
      <c r="D11" s="75">
        <v>25</v>
      </c>
      <c r="E11" s="75">
        <v>189</v>
      </c>
      <c r="F11" s="5">
        <f t="shared" si="0"/>
        <v>193</v>
      </c>
      <c r="G11" s="75">
        <v>188</v>
      </c>
      <c r="H11" s="75">
        <v>5</v>
      </c>
      <c r="I11" s="76">
        <v>0</v>
      </c>
      <c r="J11" s="5">
        <f t="shared" si="1"/>
        <v>19</v>
      </c>
      <c r="K11" s="75">
        <v>18</v>
      </c>
      <c r="L11" s="76">
        <v>1</v>
      </c>
      <c r="M11" s="75">
        <v>2</v>
      </c>
      <c r="N11" s="75">
        <v>8</v>
      </c>
      <c r="O11" s="5">
        <v>101</v>
      </c>
      <c r="P11" s="5"/>
    </row>
    <row r="12" spans="1:16" x14ac:dyDescent="0.25">
      <c r="A12" s="6">
        <v>4</v>
      </c>
      <c r="B12" s="5" t="s">
        <v>193</v>
      </c>
      <c r="C12" s="5">
        <f t="shared" si="2"/>
        <v>488</v>
      </c>
      <c r="D12" s="75">
        <v>24</v>
      </c>
      <c r="E12" s="75">
        <v>464</v>
      </c>
      <c r="F12" s="5">
        <f t="shared" si="0"/>
        <v>455</v>
      </c>
      <c r="G12" s="75">
        <v>446</v>
      </c>
      <c r="H12" s="75">
        <v>9</v>
      </c>
      <c r="I12" s="76">
        <v>0</v>
      </c>
      <c r="J12" s="5">
        <f t="shared" si="1"/>
        <v>33</v>
      </c>
      <c r="K12" s="75">
        <v>33</v>
      </c>
      <c r="L12" s="76">
        <v>0</v>
      </c>
      <c r="M12" s="75">
        <v>0</v>
      </c>
      <c r="N12" s="75">
        <v>2</v>
      </c>
      <c r="O12" s="5">
        <v>70</v>
      </c>
      <c r="P12" s="5"/>
    </row>
    <row r="13" spans="1:16" x14ac:dyDescent="0.25">
      <c r="A13" s="6">
        <v>5</v>
      </c>
      <c r="B13" s="5" t="s">
        <v>194</v>
      </c>
      <c r="C13" s="5">
        <f t="shared" si="2"/>
        <v>388</v>
      </c>
      <c r="D13" s="75">
        <v>7</v>
      </c>
      <c r="E13" s="75">
        <v>381</v>
      </c>
      <c r="F13" s="5">
        <f t="shared" si="0"/>
        <v>376</v>
      </c>
      <c r="G13" s="75">
        <v>367</v>
      </c>
      <c r="H13" s="75">
        <v>9</v>
      </c>
      <c r="I13" s="76">
        <v>0</v>
      </c>
      <c r="J13" s="5">
        <f t="shared" si="1"/>
        <v>12</v>
      </c>
      <c r="K13" s="75">
        <v>12</v>
      </c>
      <c r="L13" s="76">
        <v>0</v>
      </c>
      <c r="M13" s="75">
        <v>0</v>
      </c>
      <c r="N13" s="75">
        <v>2</v>
      </c>
      <c r="O13" s="5">
        <v>374</v>
      </c>
      <c r="P13" s="5"/>
    </row>
    <row r="14" spans="1:16" x14ac:dyDescent="0.25">
      <c r="A14" s="6">
        <v>6</v>
      </c>
      <c r="B14" s="5" t="s">
        <v>195</v>
      </c>
      <c r="C14" s="5">
        <f t="shared" si="2"/>
        <v>252</v>
      </c>
      <c r="D14" s="75">
        <v>31</v>
      </c>
      <c r="E14" s="75">
        <v>221</v>
      </c>
      <c r="F14" s="5">
        <f t="shared" si="0"/>
        <v>228</v>
      </c>
      <c r="G14" s="75">
        <v>224</v>
      </c>
      <c r="H14" s="75">
        <v>4</v>
      </c>
      <c r="I14" s="76">
        <v>0</v>
      </c>
      <c r="J14" s="5">
        <f t="shared" si="1"/>
        <v>24</v>
      </c>
      <c r="K14" s="75">
        <v>24</v>
      </c>
      <c r="L14" s="76">
        <v>0</v>
      </c>
      <c r="M14" s="75">
        <v>0</v>
      </c>
      <c r="N14" s="75">
        <v>5</v>
      </c>
      <c r="O14" s="5">
        <v>136</v>
      </c>
      <c r="P14" s="5"/>
    </row>
    <row r="15" spans="1:16" x14ac:dyDescent="0.25">
      <c r="A15" s="6">
        <v>7</v>
      </c>
      <c r="B15" s="5" t="s">
        <v>196</v>
      </c>
      <c r="C15" s="5">
        <f t="shared" si="2"/>
        <v>158</v>
      </c>
      <c r="D15" s="75">
        <v>11</v>
      </c>
      <c r="E15" s="75">
        <v>147</v>
      </c>
      <c r="F15" s="5">
        <f t="shared" si="0"/>
        <v>153</v>
      </c>
      <c r="G15" s="75">
        <v>153</v>
      </c>
      <c r="H15" s="75">
        <v>0</v>
      </c>
      <c r="I15" s="76">
        <v>0</v>
      </c>
      <c r="J15" s="5">
        <f t="shared" si="1"/>
        <v>4</v>
      </c>
      <c r="K15" s="75">
        <v>4</v>
      </c>
      <c r="L15" s="76">
        <v>0</v>
      </c>
      <c r="M15" s="75">
        <v>1</v>
      </c>
      <c r="N15" s="75">
        <v>1</v>
      </c>
      <c r="O15" s="5">
        <v>78</v>
      </c>
      <c r="P15" s="5"/>
    </row>
    <row r="16" spans="1:16" x14ac:dyDescent="0.25">
      <c r="A16" s="6">
        <v>8</v>
      </c>
      <c r="B16" s="5" t="s">
        <v>197</v>
      </c>
      <c r="C16" s="5">
        <f t="shared" si="2"/>
        <v>272</v>
      </c>
      <c r="D16" s="75">
        <v>12</v>
      </c>
      <c r="E16" s="75">
        <v>260</v>
      </c>
      <c r="F16" s="5">
        <f t="shared" si="0"/>
        <v>262</v>
      </c>
      <c r="G16" s="75">
        <v>262</v>
      </c>
      <c r="H16" s="75">
        <v>0</v>
      </c>
      <c r="I16" s="76">
        <v>0</v>
      </c>
      <c r="J16" s="5">
        <f t="shared" si="1"/>
        <v>8</v>
      </c>
      <c r="K16" s="75">
        <v>8</v>
      </c>
      <c r="L16" s="76">
        <v>0</v>
      </c>
      <c r="M16" s="75">
        <v>2</v>
      </c>
      <c r="N16" s="75">
        <v>5</v>
      </c>
      <c r="O16" s="5">
        <v>181</v>
      </c>
      <c r="P16" s="5"/>
    </row>
    <row r="17" spans="1:16" x14ac:dyDescent="0.25">
      <c r="A17" s="6">
        <v>9</v>
      </c>
      <c r="B17" s="5" t="s">
        <v>198</v>
      </c>
      <c r="C17" s="5">
        <f t="shared" si="2"/>
        <v>338</v>
      </c>
      <c r="D17" s="75">
        <v>13</v>
      </c>
      <c r="E17" s="75">
        <v>325</v>
      </c>
      <c r="F17" s="5">
        <f t="shared" si="0"/>
        <v>334</v>
      </c>
      <c r="G17" s="75">
        <v>330</v>
      </c>
      <c r="H17" s="75">
        <v>4</v>
      </c>
      <c r="I17" s="76">
        <v>0</v>
      </c>
      <c r="J17" s="5">
        <f t="shared" si="1"/>
        <v>4</v>
      </c>
      <c r="K17" s="75">
        <v>4</v>
      </c>
      <c r="L17" s="76">
        <v>0</v>
      </c>
      <c r="M17" s="75">
        <v>0</v>
      </c>
      <c r="N17" s="75">
        <v>8</v>
      </c>
      <c r="O17" s="5">
        <v>241</v>
      </c>
      <c r="P17" s="5"/>
    </row>
    <row r="18" spans="1:16" x14ac:dyDescent="0.25">
      <c r="A18" s="6">
        <v>10</v>
      </c>
      <c r="B18" s="5" t="s">
        <v>199</v>
      </c>
      <c r="C18" s="5">
        <f t="shared" si="2"/>
        <v>306</v>
      </c>
      <c r="D18" s="75">
        <v>12</v>
      </c>
      <c r="E18" s="75">
        <v>294</v>
      </c>
      <c r="F18" s="5">
        <f t="shared" si="0"/>
        <v>299</v>
      </c>
      <c r="G18" s="75">
        <v>293</v>
      </c>
      <c r="H18" s="75">
        <v>6</v>
      </c>
      <c r="I18" s="76">
        <v>0</v>
      </c>
      <c r="J18" s="5">
        <f t="shared" si="1"/>
        <v>7</v>
      </c>
      <c r="K18" s="75">
        <v>7</v>
      </c>
      <c r="L18" s="76">
        <v>0</v>
      </c>
      <c r="M18" s="75">
        <v>0</v>
      </c>
      <c r="N18" s="75">
        <v>2</v>
      </c>
      <c r="O18" s="5">
        <v>45</v>
      </c>
      <c r="P18" s="5"/>
    </row>
    <row r="19" spans="1:16" x14ac:dyDescent="0.25">
      <c r="A19" s="6">
        <v>11</v>
      </c>
      <c r="B19" s="5" t="s">
        <v>200</v>
      </c>
      <c r="C19" s="5">
        <f t="shared" si="2"/>
        <v>207</v>
      </c>
      <c r="D19" s="75">
        <v>22</v>
      </c>
      <c r="E19" s="75">
        <v>185</v>
      </c>
      <c r="F19" s="5">
        <f t="shared" si="0"/>
        <v>186</v>
      </c>
      <c r="G19" s="75">
        <v>181</v>
      </c>
      <c r="H19" s="75">
        <v>5</v>
      </c>
      <c r="I19" s="76">
        <v>0</v>
      </c>
      <c r="J19" s="5">
        <f t="shared" si="1"/>
        <v>18</v>
      </c>
      <c r="K19" s="75">
        <v>18</v>
      </c>
      <c r="L19" s="76">
        <v>0</v>
      </c>
      <c r="M19" s="75">
        <v>3</v>
      </c>
      <c r="N19" s="75">
        <v>5</v>
      </c>
      <c r="O19" s="5">
        <v>34</v>
      </c>
      <c r="P19" s="5"/>
    </row>
    <row r="20" spans="1:16" x14ac:dyDescent="0.25">
      <c r="A20" s="6">
        <v>12</v>
      </c>
      <c r="B20" s="5" t="s">
        <v>201</v>
      </c>
      <c r="C20" s="5">
        <f t="shared" si="2"/>
        <v>183</v>
      </c>
      <c r="D20" s="75">
        <v>13</v>
      </c>
      <c r="E20" s="75">
        <v>170</v>
      </c>
      <c r="F20" s="5">
        <f t="shared" si="0"/>
        <v>167</v>
      </c>
      <c r="G20" s="75">
        <v>150</v>
      </c>
      <c r="H20" s="75">
        <v>17</v>
      </c>
      <c r="I20" s="76">
        <v>0</v>
      </c>
      <c r="J20" s="5">
        <f t="shared" si="1"/>
        <v>15</v>
      </c>
      <c r="K20" s="75">
        <v>14</v>
      </c>
      <c r="L20" s="76">
        <v>1</v>
      </c>
      <c r="M20" s="75">
        <v>1</v>
      </c>
      <c r="N20" s="75">
        <v>4</v>
      </c>
      <c r="O20" s="5">
        <v>31</v>
      </c>
      <c r="P20" s="5"/>
    </row>
    <row r="21" spans="1:16" x14ac:dyDescent="0.25">
      <c r="A21" s="6">
        <v>13</v>
      </c>
      <c r="B21" s="5" t="s">
        <v>202</v>
      </c>
      <c r="C21" s="5">
        <f t="shared" si="2"/>
        <v>342</v>
      </c>
      <c r="D21" s="75">
        <v>83</v>
      </c>
      <c r="E21" s="75">
        <v>259</v>
      </c>
      <c r="F21" s="5">
        <f t="shared" si="0"/>
        <v>316</v>
      </c>
      <c r="G21" s="75">
        <v>314</v>
      </c>
      <c r="H21" s="75">
        <v>2</v>
      </c>
      <c r="I21" s="76">
        <v>0</v>
      </c>
      <c r="J21" s="5">
        <f t="shared" si="1"/>
        <v>23</v>
      </c>
      <c r="K21" s="75">
        <v>22</v>
      </c>
      <c r="L21" s="76">
        <v>1</v>
      </c>
      <c r="M21" s="75">
        <v>3</v>
      </c>
      <c r="N21" s="75">
        <v>8</v>
      </c>
      <c r="O21" s="85">
        <v>12</v>
      </c>
      <c r="P21" s="5"/>
    </row>
    <row r="22" spans="1:16" x14ac:dyDescent="0.25">
      <c r="A22" s="6">
        <v>14</v>
      </c>
      <c r="B22" s="5" t="s">
        <v>203</v>
      </c>
      <c r="C22" s="5">
        <f t="shared" si="2"/>
        <v>56</v>
      </c>
      <c r="D22" s="75">
        <v>7</v>
      </c>
      <c r="E22" s="75">
        <v>49</v>
      </c>
      <c r="F22" s="5">
        <f t="shared" si="0"/>
        <v>46</v>
      </c>
      <c r="G22" s="75">
        <v>34</v>
      </c>
      <c r="H22" s="75">
        <v>11</v>
      </c>
      <c r="I22" s="76">
        <v>1</v>
      </c>
      <c r="J22" s="5">
        <f t="shared" si="1"/>
        <v>10</v>
      </c>
      <c r="K22" s="75">
        <v>10</v>
      </c>
      <c r="L22" s="76">
        <v>0</v>
      </c>
      <c r="M22" s="75">
        <v>0</v>
      </c>
      <c r="N22" s="75">
        <v>1</v>
      </c>
      <c r="O22" s="85">
        <v>22</v>
      </c>
      <c r="P22" s="85"/>
    </row>
    <row r="23" spans="1:16" x14ac:dyDescent="0.25">
      <c r="A23" s="6">
        <v>15</v>
      </c>
      <c r="B23" s="5" t="s">
        <v>204</v>
      </c>
      <c r="C23" s="5">
        <f t="shared" si="2"/>
        <v>91</v>
      </c>
      <c r="D23" s="75">
        <v>8</v>
      </c>
      <c r="E23" s="75">
        <v>83</v>
      </c>
      <c r="F23" s="5">
        <f t="shared" si="0"/>
        <v>82</v>
      </c>
      <c r="G23" s="75">
        <v>80</v>
      </c>
      <c r="H23" s="75">
        <v>2</v>
      </c>
      <c r="I23" s="76">
        <v>0</v>
      </c>
      <c r="J23" s="5">
        <f t="shared" si="1"/>
        <v>8</v>
      </c>
      <c r="K23" s="75">
        <v>8</v>
      </c>
      <c r="L23" s="76">
        <v>0</v>
      </c>
      <c r="M23" s="75">
        <v>1</v>
      </c>
      <c r="N23" s="75">
        <v>2</v>
      </c>
      <c r="O23" s="85">
        <v>42</v>
      </c>
      <c r="P23" s="85"/>
    </row>
    <row r="24" spans="1:16" x14ac:dyDescent="0.25">
      <c r="A24" s="6">
        <v>16</v>
      </c>
      <c r="B24" s="5" t="s">
        <v>205</v>
      </c>
      <c r="C24" s="5">
        <f t="shared" si="2"/>
        <v>60</v>
      </c>
      <c r="D24" s="75">
        <v>1</v>
      </c>
      <c r="E24" s="75">
        <v>59</v>
      </c>
      <c r="F24" s="5">
        <f t="shared" si="0"/>
        <v>60</v>
      </c>
      <c r="G24" s="75">
        <v>59</v>
      </c>
      <c r="H24" s="75">
        <v>1</v>
      </c>
      <c r="I24" s="76">
        <v>0</v>
      </c>
      <c r="J24" s="5">
        <f t="shared" si="1"/>
        <v>0</v>
      </c>
      <c r="K24" s="75">
        <v>0</v>
      </c>
      <c r="L24" s="76">
        <v>0</v>
      </c>
      <c r="M24" s="75">
        <v>0</v>
      </c>
      <c r="N24" s="75">
        <v>0</v>
      </c>
      <c r="O24" s="85">
        <v>52</v>
      </c>
      <c r="P24" s="85"/>
    </row>
    <row r="25" spans="1:16" x14ac:dyDescent="0.25">
      <c r="A25" s="6"/>
      <c r="B25" s="45" t="s">
        <v>186</v>
      </c>
      <c r="C25" s="8">
        <f t="shared" ref="C25:O25" si="3">SUM(C9:C24)</f>
        <v>4016</v>
      </c>
      <c r="D25" s="8">
        <f t="shared" si="3"/>
        <v>298</v>
      </c>
      <c r="E25" s="8">
        <f>SUM(E9:E24)</f>
        <v>3718</v>
      </c>
      <c r="F25" s="8">
        <f t="shared" si="3"/>
        <v>3774</v>
      </c>
      <c r="G25" s="8">
        <f t="shared" si="3"/>
        <v>3676</v>
      </c>
      <c r="H25" s="8">
        <f t="shared" si="3"/>
        <v>97</v>
      </c>
      <c r="I25" s="8">
        <f t="shared" si="3"/>
        <v>1</v>
      </c>
      <c r="J25" s="8">
        <f t="shared" si="3"/>
        <v>227</v>
      </c>
      <c r="K25" s="8">
        <f t="shared" si="3"/>
        <v>223</v>
      </c>
      <c r="L25" s="8">
        <f t="shared" si="3"/>
        <v>4</v>
      </c>
      <c r="M25" s="8">
        <f t="shared" si="3"/>
        <v>15</v>
      </c>
      <c r="N25" s="8">
        <f t="shared" si="3"/>
        <v>54</v>
      </c>
      <c r="O25" s="8">
        <f t="shared" si="3"/>
        <v>1897</v>
      </c>
      <c r="P25" s="8">
        <f>SUM(P9:P24)</f>
        <v>0</v>
      </c>
    </row>
    <row r="26" spans="1:16" hidden="1" x14ac:dyDescent="0.25">
      <c r="A26" s="74"/>
      <c r="B26" s="42"/>
      <c r="C26" s="29"/>
      <c r="D26" s="29"/>
      <c r="E26" s="29"/>
      <c r="F26" s="29"/>
      <c r="G26" s="29"/>
      <c r="H26" s="29"/>
      <c r="I26" s="29"/>
      <c r="J26" s="29"/>
      <c r="K26" s="29"/>
      <c r="L26" s="29"/>
      <c r="M26" s="29"/>
      <c r="N26" s="29"/>
      <c r="O26" s="29"/>
    </row>
    <row r="27" spans="1:16" ht="18.75" hidden="1" x14ac:dyDescent="0.3">
      <c r="L27" s="231" t="s">
        <v>373</v>
      </c>
      <c r="M27" s="231"/>
      <c r="N27" s="231"/>
      <c r="O27" s="231"/>
    </row>
    <row r="28" spans="1:16" hidden="1" x14ac:dyDescent="0.25"/>
    <row r="29" spans="1:16" hidden="1" x14ac:dyDescent="0.25"/>
    <row r="30" spans="1:16" hidden="1" x14ac:dyDescent="0.25"/>
    <row r="31" spans="1:16" hidden="1" x14ac:dyDescent="0.25"/>
    <row r="32" spans="1:16" hidden="1" x14ac:dyDescent="0.25"/>
    <row r="33" spans="8:15" ht="18.75" hidden="1" x14ac:dyDescent="0.3">
      <c r="L33" s="231" t="s">
        <v>393</v>
      </c>
      <c r="M33" s="231"/>
      <c r="N33" s="231"/>
      <c r="O33" s="231"/>
    </row>
    <row r="34" spans="8:15" hidden="1" x14ac:dyDescent="0.25"/>
    <row r="35" spans="8:15" hidden="1" x14ac:dyDescent="0.25"/>
    <row r="36" spans="8:15" hidden="1" x14ac:dyDescent="0.25"/>
    <row r="37" spans="8:15" ht="17.25" customHeight="1" x14ac:dyDescent="0.25"/>
    <row r="38" spans="8:15" x14ac:dyDescent="0.25">
      <c r="H38">
        <f>H25+G25</f>
        <v>3773</v>
      </c>
    </row>
    <row r="39" spans="8:15" x14ac:dyDescent="0.25">
      <c r="H39">
        <f>H38/F25*100</f>
        <v>99.973502914679386</v>
      </c>
      <c r="N39">
        <f>O25/C25*100</f>
        <v>47.236055776892435</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1" workbookViewId="0">
      <selection activeCell="D13" sqref="D1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2" t="s">
        <v>371</v>
      </c>
      <c r="B1" s="232"/>
      <c r="C1" s="2"/>
      <c r="D1" s="2"/>
      <c r="E1" s="31" t="s">
        <v>119</v>
      </c>
    </row>
    <row r="2" spans="1:5" x14ac:dyDescent="0.25">
      <c r="A2" s="232" t="s">
        <v>372</v>
      </c>
      <c r="B2" s="232"/>
      <c r="C2" s="64"/>
      <c r="D2" s="64"/>
      <c r="E2" s="63"/>
    </row>
    <row r="3" spans="1:5" ht="65.25" customHeight="1" x14ac:dyDescent="0.25">
      <c r="A3" s="239" t="s">
        <v>432</v>
      </c>
      <c r="B3" s="239"/>
      <c r="C3" s="239"/>
      <c r="D3" s="239"/>
      <c r="E3" s="239"/>
    </row>
    <row r="4" spans="1:5" ht="9.75" customHeight="1" x14ac:dyDescent="0.25">
      <c r="C4" s="240"/>
      <c r="D4" s="240"/>
      <c r="E4" s="240"/>
    </row>
    <row r="5" spans="1:5" s="1" customFormat="1" ht="30.75" customHeight="1" x14ac:dyDescent="0.2">
      <c r="A5" s="249" t="s">
        <v>15</v>
      </c>
      <c r="B5" s="249" t="s">
        <v>59</v>
      </c>
      <c r="C5" s="249" t="s">
        <v>57</v>
      </c>
      <c r="D5" s="249" t="s">
        <v>493</v>
      </c>
      <c r="E5" s="249" t="s">
        <v>58</v>
      </c>
    </row>
    <row r="6" spans="1:5" s="1" customFormat="1" ht="21.75" customHeight="1" x14ac:dyDescent="0.2">
      <c r="A6" s="250"/>
      <c r="B6" s="250"/>
      <c r="C6" s="250"/>
      <c r="D6" s="250"/>
      <c r="E6" s="250"/>
    </row>
    <row r="7" spans="1:5" s="1" customFormat="1" ht="36.75" customHeight="1" x14ac:dyDescent="0.2">
      <c r="A7" s="251"/>
      <c r="B7" s="251"/>
      <c r="C7" s="251"/>
      <c r="D7" s="251"/>
      <c r="E7" s="251"/>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167" t="s">
        <v>17</v>
      </c>
      <c r="B10" s="255" t="s">
        <v>45</v>
      </c>
      <c r="C10" s="256"/>
      <c r="D10" s="256"/>
      <c r="E10" s="257"/>
    </row>
    <row r="11" spans="1:5" ht="12.75" customHeight="1" x14ac:dyDescent="0.25">
      <c r="A11" s="4">
        <v>1</v>
      </c>
      <c r="B11" s="10" t="s">
        <v>46</v>
      </c>
      <c r="C11" s="164">
        <f>SUM('Bieu 1A'!D10:E25)</f>
        <v>3048</v>
      </c>
      <c r="D11" s="165">
        <f>'Bieu 1A (2)'!C31</f>
        <v>7318</v>
      </c>
      <c r="E11" s="5"/>
    </row>
    <row r="12" spans="1:5" ht="12.75" customHeight="1" x14ac:dyDescent="0.25">
      <c r="A12" s="4"/>
      <c r="B12" s="10" t="s">
        <v>47</v>
      </c>
      <c r="C12" s="6">
        <f>'Bieu 1A'!D28</f>
        <v>1032</v>
      </c>
      <c r="D12" s="5">
        <f>'Bieu 1A (2)'!D31</f>
        <v>1090</v>
      </c>
      <c r="E12" s="5"/>
    </row>
    <row r="13" spans="1:5" ht="12.75" customHeight="1" x14ac:dyDescent="0.25">
      <c r="A13" s="4"/>
      <c r="B13" s="10" t="s">
        <v>48</v>
      </c>
      <c r="C13" s="6">
        <f>'Bieu 1A'!E28</f>
        <v>2248</v>
      </c>
      <c r="D13" s="5">
        <f>'Bieu 1A (2)'!E31</f>
        <v>6228</v>
      </c>
      <c r="E13" s="5"/>
    </row>
    <row r="14" spans="1:5" ht="12.75" customHeight="1" x14ac:dyDescent="0.25">
      <c r="A14" s="4">
        <v>2</v>
      </c>
      <c r="B14" s="10" t="s">
        <v>50</v>
      </c>
      <c r="C14" s="164">
        <f>'Bieu 1A'!F28</f>
        <v>2099</v>
      </c>
      <c r="D14" s="165">
        <f>'Bieu 1A (2)'!F31</f>
        <v>6137</v>
      </c>
      <c r="E14" s="5"/>
    </row>
    <row r="15" spans="1:5" ht="12.75" customHeight="1" x14ac:dyDescent="0.25">
      <c r="A15" s="4"/>
      <c r="B15" s="10" t="s">
        <v>51</v>
      </c>
      <c r="C15" s="6">
        <f>'Bieu 1A'!G28</f>
        <v>1257</v>
      </c>
      <c r="D15" s="5">
        <f>'Bieu 1A (2)'!G31</f>
        <v>3795</v>
      </c>
      <c r="E15" s="5"/>
    </row>
    <row r="16" spans="1:5" ht="12.75" customHeight="1" x14ac:dyDescent="0.25">
      <c r="A16" s="4"/>
      <c r="B16" s="10" t="s">
        <v>52</v>
      </c>
      <c r="C16" s="6">
        <f>'Bieu 1A'!H28</f>
        <v>842</v>
      </c>
      <c r="D16" s="5">
        <f>'Bieu 1A (2)'!H31</f>
        <v>2341</v>
      </c>
      <c r="E16" s="5"/>
    </row>
    <row r="17" spans="1:7" ht="12.75" customHeight="1" x14ac:dyDescent="0.25">
      <c r="A17" s="4"/>
      <c r="B17" s="10" t="s">
        <v>53</v>
      </c>
      <c r="C17" s="6">
        <f>'Bieu 1A'!I28</f>
        <v>0</v>
      </c>
      <c r="D17" s="5">
        <f>'Bieu 1A (2)'!I31</f>
        <v>1</v>
      </c>
      <c r="E17" s="5"/>
    </row>
    <row r="18" spans="1:7" ht="12.75" customHeight="1" x14ac:dyDescent="0.25">
      <c r="A18" s="4">
        <v>3</v>
      </c>
      <c r="B18" s="10" t="s">
        <v>54</v>
      </c>
      <c r="C18" s="164">
        <f>'Bieu 1A'!J28</f>
        <v>1140</v>
      </c>
      <c r="D18" s="165">
        <f>'Bieu 1A (2)'!J31</f>
        <v>1140</v>
      </c>
      <c r="E18" s="5"/>
    </row>
    <row r="19" spans="1:7" ht="12.75" customHeight="1" x14ac:dyDescent="0.25">
      <c r="A19" s="4"/>
      <c r="B19" s="10" t="s">
        <v>55</v>
      </c>
      <c r="C19" s="6">
        <f>'Bieu 1A'!K28</f>
        <v>1131</v>
      </c>
      <c r="D19" s="5">
        <f>'Bieu 1A (2)'!K31</f>
        <v>1131</v>
      </c>
      <c r="E19" s="5"/>
    </row>
    <row r="20" spans="1:7" ht="12.75" customHeight="1" x14ac:dyDescent="0.25">
      <c r="A20" s="4"/>
      <c r="B20" s="10" t="s">
        <v>187</v>
      </c>
      <c r="C20" s="6">
        <f>'Bieu 1A'!L28</f>
        <v>9</v>
      </c>
      <c r="D20" s="5">
        <f>SUM('Bieu 1A (2)'!L10:L20)</f>
        <v>9</v>
      </c>
      <c r="E20" s="5"/>
    </row>
    <row r="21" spans="1:7" ht="12.75" customHeight="1" x14ac:dyDescent="0.25">
      <c r="A21" s="4">
        <v>4</v>
      </c>
      <c r="B21" s="10" t="s">
        <v>11</v>
      </c>
      <c r="C21" s="164">
        <f>'Bieu 1A'!M28</f>
        <v>41</v>
      </c>
      <c r="D21" s="165">
        <f>'Bieu 1A (2)'!M31</f>
        <v>41</v>
      </c>
      <c r="E21" s="5"/>
    </row>
    <row r="22" spans="1:7" ht="12.75" customHeight="1" x14ac:dyDescent="0.25">
      <c r="A22" s="4">
        <v>5</v>
      </c>
      <c r="B22" s="10" t="s">
        <v>49</v>
      </c>
      <c r="C22" s="164">
        <f>'Bieu 1A'!N28</f>
        <v>151</v>
      </c>
      <c r="D22" s="165">
        <f>'Bieu 1A (2)'!N31</f>
        <v>476</v>
      </c>
      <c r="E22" s="5"/>
    </row>
    <row r="23" spans="1:7" ht="12.75" customHeight="1" x14ac:dyDescent="0.25">
      <c r="A23" s="4">
        <v>6</v>
      </c>
      <c r="B23" s="10" t="s">
        <v>66</v>
      </c>
      <c r="C23" s="164">
        <f>'Bieu 1A'!O28</f>
        <v>745</v>
      </c>
      <c r="D23" s="165">
        <f>'Bieu 1A (2)'!O31</f>
        <v>2175</v>
      </c>
      <c r="E23" s="5"/>
    </row>
    <row r="24" spans="1:7" ht="24" customHeight="1" x14ac:dyDescent="0.25">
      <c r="A24" s="166" t="s">
        <v>18</v>
      </c>
      <c r="B24" s="258" t="s">
        <v>42</v>
      </c>
      <c r="C24" s="259"/>
      <c r="D24" s="259"/>
      <c r="E24" s="260"/>
      <c r="G24">
        <f>D11+D25</f>
        <v>18785</v>
      </c>
    </row>
    <row r="25" spans="1:7" ht="12" customHeight="1" x14ac:dyDescent="0.25">
      <c r="A25" s="4">
        <v>1</v>
      </c>
      <c r="B25" s="10" t="s">
        <v>46</v>
      </c>
      <c r="C25" s="164">
        <f>SUM('Bieu 1A'!C30:C36)</f>
        <v>4371</v>
      </c>
      <c r="D25" s="165">
        <f>'Bieu 1A (2)'!C40</f>
        <v>11467</v>
      </c>
      <c r="E25" s="5"/>
    </row>
    <row r="26" spans="1:7" ht="12" customHeight="1" x14ac:dyDescent="0.25">
      <c r="A26" s="4"/>
      <c r="B26" s="10" t="s">
        <v>47</v>
      </c>
      <c r="C26" s="6">
        <f>SUM('Bieu 1A'!D30:D36)</f>
        <v>657</v>
      </c>
      <c r="D26" s="5">
        <f>'Bieu 1A (2)'!D40</f>
        <v>406</v>
      </c>
      <c r="E26" s="5"/>
    </row>
    <row r="27" spans="1:7" ht="12" customHeight="1" x14ac:dyDescent="0.25">
      <c r="A27" s="4"/>
      <c r="B27" s="10" t="s">
        <v>48</v>
      </c>
      <c r="C27" s="6">
        <f>SUM('Bieu 1A'!E30:E36)</f>
        <v>3714</v>
      </c>
      <c r="D27" s="5">
        <f>'Bieu 1A (2)'!E40</f>
        <v>11061</v>
      </c>
      <c r="E27" s="5"/>
    </row>
    <row r="28" spans="1:7" ht="12" customHeight="1" x14ac:dyDescent="0.25">
      <c r="A28" s="4">
        <v>2</v>
      </c>
      <c r="B28" s="10" t="s">
        <v>50</v>
      </c>
      <c r="C28" s="164">
        <f>SUM('Bieu 1A'!F30:F36)</f>
        <v>3823</v>
      </c>
      <c r="D28" s="165">
        <f>'Bieu 1A (2)'!F40</f>
        <v>10919</v>
      </c>
      <c r="E28" s="5"/>
    </row>
    <row r="29" spans="1:7" ht="12" customHeight="1" x14ac:dyDescent="0.25">
      <c r="A29" s="4"/>
      <c r="B29" s="10" t="s">
        <v>51</v>
      </c>
      <c r="C29" s="6">
        <f>SUM('Bieu 1A'!G30:G36)</f>
        <v>291</v>
      </c>
      <c r="D29" s="5">
        <f>'Bieu 1A (2)'!G40</f>
        <v>822</v>
      </c>
      <c r="E29" s="5"/>
    </row>
    <row r="30" spans="1:7" ht="12" customHeight="1" x14ac:dyDescent="0.25">
      <c r="A30" s="4"/>
      <c r="B30" s="10" t="s">
        <v>52</v>
      </c>
      <c r="C30" s="6">
        <f>SUM('Bieu 1A'!H30:H36)</f>
        <v>3532</v>
      </c>
      <c r="D30" s="5">
        <f>'Bieu 1A (2)'!H40</f>
        <v>10097</v>
      </c>
      <c r="E30" s="5"/>
    </row>
    <row r="31" spans="1:7" ht="12" customHeight="1" x14ac:dyDescent="0.25">
      <c r="A31" s="4"/>
      <c r="B31" s="10" t="s">
        <v>53</v>
      </c>
      <c r="C31" s="6">
        <f>SUM('Bieu 1A'!I30:I36)</f>
        <v>0</v>
      </c>
      <c r="D31" s="5">
        <f>'Bieu 1A (2)'!I40</f>
        <v>0</v>
      </c>
      <c r="E31" s="5"/>
    </row>
    <row r="32" spans="1:7" ht="12" customHeight="1" x14ac:dyDescent="0.25">
      <c r="A32" s="4">
        <v>3</v>
      </c>
      <c r="B32" s="10" t="s">
        <v>54</v>
      </c>
      <c r="C32" s="164">
        <f>SUM('Bieu 1A'!J30:J36)</f>
        <v>548</v>
      </c>
      <c r="D32" s="165">
        <f>'Bieu 1A (2)'!J40</f>
        <v>548</v>
      </c>
      <c r="E32" s="5"/>
    </row>
    <row r="33" spans="1:5" ht="12" customHeight="1" x14ac:dyDescent="0.25">
      <c r="A33" s="4"/>
      <c r="B33" s="10" t="s">
        <v>55</v>
      </c>
      <c r="C33" s="6">
        <f>SUM('Bieu 1A'!K30:K36)</f>
        <v>548</v>
      </c>
      <c r="D33" s="5">
        <f>'Bieu 1A (2)'!K40</f>
        <v>548</v>
      </c>
      <c r="E33" s="5"/>
    </row>
    <row r="34" spans="1:5" ht="12" customHeight="1" x14ac:dyDescent="0.25">
      <c r="A34" s="4"/>
      <c r="B34" s="10" t="s">
        <v>187</v>
      </c>
      <c r="C34" s="6">
        <f>SUM('Bieu 1A'!L30:L36)</f>
        <v>0</v>
      </c>
      <c r="D34" s="5">
        <f>'Bieu 1A (2)'!L40</f>
        <v>0</v>
      </c>
      <c r="E34" s="5"/>
    </row>
    <row r="35" spans="1:5" ht="15" customHeight="1" x14ac:dyDescent="0.25">
      <c r="A35" s="4">
        <v>4</v>
      </c>
      <c r="B35" s="10" t="s">
        <v>11</v>
      </c>
      <c r="C35" s="164">
        <f>SUM('Bieu 1A'!M30:M36)</f>
        <v>0</v>
      </c>
      <c r="D35" s="165">
        <f>'Bieu 1A (2)'!M40</f>
        <v>0</v>
      </c>
      <c r="E35" s="5"/>
    </row>
    <row r="36" spans="1:5" ht="16.5" customHeight="1" x14ac:dyDescent="0.25">
      <c r="A36" s="4">
        <v>5</v>
      </c>
      <c r="B36" s="10" t="s">
        <v>49</v>
      </c>
      <c r="C36" s="164">
        <f>SUM('Bieu 1A'!N30:N36)</f>
        <v>0</v>
      </c>
      <c r="D36" s="165">
        <f>'Bieu 1A (2)'!N40</f>
        <v>0</v>
      </c>
      <c r="E36" s="5"/>
    </row>
    <row r="37" spans="1:5" ht="12" customHeight="1" x14ac:dyDescent="0.25">
      <c r="A37" s="4">
        <v>6</v>
      </c>
      <c r="B37" s="10" t="s">
        <v>66</v>
      </c>
      <c r="C37" s="164">
        <f>SUM('Bieu 1A'!O30:O36)</f>
        <v>947</v>
      </c>
      <c r="D37" s="165">
        <f>'Bieu 1A (2)'!O40</f>
        <v>3338</v>
      </c>
      <c r="E37" s="5"/>
    </row>
    <row r="38" spans="1:5" ht="28.5" customHeight="1" x14ac:dyDescent="0.25">
      <c r="A38" s="168" t="s">
        <v>56</v>
      </c>
      <c r="B38" s="252" t="s">
        <v>60</v>
      </c>
      <c r="C38" s="253"/>
      <c r="D38" s="253"/>
      <c r="E38" s="254"/>
    </row>
    <row r="39" spans="1:5" ht="12.75" customHeight="1" x14ac:dyDescent="0.25">
      <c r="A39" s="4">
        <v>1</v>
      </c>
      <c r="B39" s="10" t="s">
        <v>46</v>
      </c>
      <c r="C39" s="164">
        <f>SUM('Bieu 1B'!C25)</f>
        <v>4016</v>
      </c>
      <c r="D39" s="165">
        <f>SUM('Bieu 1B (2)'!D26:E26)</f>
        <v>10778</v>
      </c>
      <c r="E39" s="5"/>
    </row>
    <row r="40" spans="1:5" ht="12.75" customHeight="1" x14ac:dyDescent="0.25">
      <c r="A40" s="4"/>
      <c r="B40" s="10" t="s">
        <v>47</v>
      </c>
      <c r="C40" s="6">
        <f>'Bieu 1B'!D25</f>
        <v>298</v>
      </c>
      <c r="D40" s="5">
        <f>'Bieu 1B (2)'!D26</f>
        <v>242</v>
      </c>
      <c r="E40" s="5"/>
    </row>
    <row r="41" spans="1:5" ht="12.75" customHeight="1" x14ac:dyDescent="0.25">
      <c r="A41" s="4"/>
      <c r="B41" s="10" t="s">
        <v>48</v>
      </c>
      <c r="C41" s="6">
        <f>'Bieu 1B'!E25</f>
        <v>3718</v>
      </c>
      <c r="D41" s="5">
        <f>'Bieu 1B (2)'!E26</f>
        <v>10536</v>
      </c>
      <c r="E41" s="5"/>
    </row>
    <row r="42" spans="1:5" ht="12.75" customHeight="1" x14ac:dyDescent="0.25">
      <c r="A42" s="4">
        <v>2</v>
      </c>
      <c r="B42" s="10" t="s">
        <v>50</v>
      </c>
      <c r="C42" s="164">
        <f>'Bieu 1B'!F25</f>
        <v>3774</v>
      </c>
      <c r="D42" s="165">
        <f>'Bieu 1B (2)'!F26</f>
        <v>10536</v>
      </c>
      <c r="E42" s="5"/>
    </row>
    <row r="43" spans="1:5" ht="12.75" customHeight="1" x14ac:dyDescent="0.25">
      <c r="A43" s="4"/>
      <c r="B43" s="10" t="s">
        <v>51</v>
      </c>
      <c r="C43" s="6">
        <f>'Bieu 1B'!G25</f>
        <v>3676</v>
      </c>
      <c r="D43" s="5">
        <f>'Bieu 1B (2)'!G26</f>
        <v>10222</v>
      </c>
      <c r="E43" s="5"/>
    </row>
    <row r="44" spans="1:5" ht="12.75" customHeight="1" x14ac:dyDescent="0.25">
      <c r="A44" s="4"/>
      <c r="B44" s="10" t="s">
        <v>52</v>
      </c>
      <c r="C44" s="6">
        <f>'Bieu 1B'!H25</f>
        <v>97</v>
      </c>
      <c r="D44" s="5">
        <f>'Bieu 1B (2)'!H26</f>
        <v>301</v>
      </c>
      <c r="E44" s="5"/>
    </row>
    <row r="45" spans="1:5" ht="12.75" customHeight="1" x14ac:dyDescent="0.25">
      <c r="A45" s="4"/>
      <c r="B45" s="10" t="s">
        <v>53</v>
      </c>
      <c r="C45" s="6">
        <f>'Bieu 1B'!I25</f>
        <v>1</v>
      </c>
      <c r="D45" s="5">
        <f>'Bieu 1B (2)'!I26</f>
        <v>13</v>
      </c>
      <c r="E45" s="5"/>
    </row>
    <row r="46" spans="1:5" ht="12.75" customHeight="1" x14ac:dyDescent="0.25">
      <c r="A46" s="4">
        <v>3</v>
      </c>
      <c r="B46" s="10" t="s">
        <v>54</v>
      </c>
      <c r="C46" s="164">
        <f>'Bieu 1B'!J25</f>
        <v>227</v>
      </c>
      <c r="D46" s="165">
        <f>'Bieu 1B (2)'!J26</f>
        <v>227</v>
      </c>
      <c r="E46" s="5"/>
    </row>
    <row r="47" spans="1:5" ht="12.75" customHeight="1" x14ac:dyDescent="0.25">
      <c r="A47" s="4"/>
      <c r="B47" s="10" t="s">
        <v>55</v>
      </c>
      <c r="C47" s="6">
        <f>'Bieu 1B'!K25</f>
        <v>223</v>
      </c>
      <c r="D47" s="5">
        <f>'Bieu 1B (2)'!K26</f>
        <v>223</v>
      </c>
      <c r="E47" s="5"/>
    </row>
    <row r="48" spans="1:5" ht="12.75" customHeight="1" x14ac:dyDescent="0.25">
      <c r="A48" s="4"/>
      <c r="B48" s="10" t="s">
        <v>187</v>
      </c>
      <c r="C48" s="6">
        <f>'Bieu 1B'!L25</f>
        <v>4</v>
      </c>
      <c r="D48" s="5">
        <f>'Bieu 1B (2)'!L26</f>
        <v>4</v>
      </c>
      <c r="E48" s="5"/>
    </row>
    <row r="49" spans="1:6" ht="12.75" customHeight="1" x14ac:dyDescent="0.25">
      <c r="A49" s="4">
        <v>4</v>
      </c>
      <c r="B49" s="10" t="s">
        <v>11</v>
      </c>
      <c r="C49" s="164">
        <f>'Bieu 1B'!M25</f>
        <v>15</v>
      </c>
      <c r="D49" s="165">
        <f>'Bieu 1B (2)'!M26</f>
        <v>15</v>
      </c>
      <c r="E49" s="5"/>
    </row>
    <row r="50" spans="1:6" ht="12.75" customHeight="1" x14ac:dyDescent="0.25">
      <c r="A50" s="4">
        <v>5</v>
      </c>
      <c r="B50" s="10" t="s">
        <v>49</v>
      </c>
      <c r="C50" s="164">
        <f>'Bieu 1B'!N25</f>
        <v>54</v>
      </c>
      <c r="D50" s="165">
        <f>'Bieu 1B (2)'!N26</f>
        <v>199</v>
      </c>
      <c r="E50" s="5"/>
    </row>
    <row r="51" spans="1:6" ht="12.75" customHeight="1" x14ac:dyDescent="0.25">
      <c r="A51" s="4">
        <v>6</v>
      </c>
      <c r="B51" s="10" t="s">
        <v>66</v>
      </c>
      <c r="C51" s="164">
        <f>'Bieu 1B'!O25</f>
        <v>1897</v>
      </c>
      <c r="D51" s="165">
        <f>'Bieu 1B (2)'!O26</f>
        <v>5318</v>
      </c>
      <c r="E51" s="5"/>
    </row>
    <row r="52" spans="1:6" hidden="1" x14ac:dyDescent="0.25"/>
    <row r="53" spans="1:6" ht="18.75" hidden="1" x14ac:dyDescent="0.3">
      <c r="C53" s="231" t="s">
        <v>373</v>
      </c>
      <c r="D53" s="231"/>
      <c r="E53" s="231"/>
      <c r="F53" s="80"/>
    </row>
    <row r="54" spans="1:6" hidden="1" x14ac:dyDescent="0.25"/>
    <row r="55" spans="1:6" hidden="1" x14ac:dyDescent="0.25"/>
    <row r="56" spans="1:6" hidden="1" x14ac:dyDescent="0.25"/>
    <row r="57" spans="1:6" hidden="1" x14ac:dyDescent="0.25"/>
    <row r="58" spans="1:6" ht="18.75" hidden="1" x14ac:dyDescent="0.3">
      <c r="C58" s="231" t="s">
        <v>394</v>
      </c>
      <c r="D58" s="231"/>
      <c r="E58" s="231"/>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47" t="s">
        <v>371</v>
      </c>
      <c r="B1" s="247"/>
      <c r="C1" s="247"/>
      <c r="D1" s="247"/>
      <c r="E1" s="247"/>
      <c r="T1" s="43" t="s">
        <v>149</v>
      </c>
    </row>
    <row r="2" spans="1:21" x14ac:dyDescent="0.25">
      <c r="A2" s="247" t="s">
        <v>372</v>
      </c>
      <c r="B2" s="247"/>
      <c r="C2" s="247"/>
      <c r="D2" s="247"/>
      <c r="E2" s="247"/>
      <c r="T2" s="43"/>
    </row>
    <row r="3" spans="1:21" ht="45" customHeight="1" x14ac:dyDescent="0.25">
      <c r="A3" s="278" t="s">
        <v>395</v>
      </c>
      <c r="B3" s="279"/>
      <c r="C3" s="279"/>
      <c r="D3" s="279"/>
      <c r="E3" s="279"/>
      <c r="F3" s="279"/>
      <c r="G3" s="279"/>
      <c r="H3" s="279"/>
      <c r="I3" s="279"/>
      <c r="J3" s="279"/>
      <c r="K3" s="279"/>
      <c r="L3" s="279"/>
      <c r="M3" s="279"/>
      <c r="N3" s="279"/>
      <c r="O3" s="279"/>
      <c r="P3" s="279"/>
      <c r="Q3" s="279"/>
      <c r="R3" s="279"/>
      <c r="S3" s="279"/>
      <c r="T3" s="279"/>
    </row>
    <row r="4" spans="1:21" ht="3" customHeight="1" x14ac:dyDescent="0.25">
      <c r="A4" s="280"/>
      <c r="B4" s="280"/>
      <c r="C4" s="280"/>
      <c r="D4" s="280"/>
      <c r="E4" s="280"/>
      <c r="F4" s="280"/>
      <c r="G4" s="280"/>
      <c r="H4" s="280"/>
      <c r="I4" s="280"/>
      <c r="J4" s="280"/>
      <c r="K4" s="280"/>
      <c r="L4" s="280"/>
      <c r="M4" s="280"/>
      <c r="N4" s="280"/>
      <c r="O4" s="280"/>
      <c r="P4" s="280"/>
      <c r="Q4" s="280"/>
      <c r="R4" s="280"/>
      <c r="S4" s="280"/>
      <c r="T4" s="280"/>
    </row>
    <row r="5" spans="1:21" ht="16.5" customHeight="1" x14ac:dyDescent="0.25">
      <c r="A5" s="281" t="s">
        <v>15</v>
      </c>
      <c r="B5" s="281" t="s">
        <v>59</v>
      </c>
      <c r="C5" s="284" t="s">
        <v>173</v>
      </c>
      <c r="D5" s="273" t="s">
        <v>153</v>
      </c>
      <c r="E5" s="274"/>
      <c r="F5" s="274"/>
      <c r="G5" s="274"/>
      <c r="H5" s="274"/>
      <c r="I5" s="274"/>
      <c r="J5" s="274"/>
      <c r="K5" s="274"/>
      <c r="L5" s="274"/>
      <c r="M5" s="274"/>
      <c r="N5" s="274"/>
      <c r="O5" s="274"/>
      <c r="P5" s="274"/>
      <c r="Q5" s="274"/>
      <c r="R5" s="274"/>
      <c r="S5" s="274"/>
      <c r="T5" s="274"/>
      <c r="U5" s="275"/>
    </row>
    <row r="6" spans="1:21" ht="27.75" customHeight="1" x14ac:dyDescent="0.25">
      <c r="A6" s="282"/>
      <c r="B6" s="282"/>
      <c r="C6" s="285"/>
      <c r="D6" s="270" t="s">
        <v>129</v>
      </c>
      <c r="E6" s="271"/>
      <c r="F6" s="271"/>
      <c r="G6" s="272"/>
      <c r="H6" s="267" t="s">
        <v>154</v>
      </c>
      <c r="I6" s="268"/>
      <c r="J6" s="269"/>
      <c r="K6" s="270" t="s">
        <v>158</v>
      </c>
      <c r="L6" s="271"/>
      <c r="M6" s="271"/>
      <c r="N6" s="272"/>
      <c r="O6" s="270" t="s">
        <v>175</v>
      </c>
      <c r="P6" s="272"/>
      <c r="Q6" s="270" t="s">
        <v>130</v>
      </c>
      <c r="R6" s="271"/>
      <c r="S6" s="271"/>
      <c r="T6" s="272"/>
      <c r="U6" s="276" t="s">
        <v>388</v>
      </c>
    </row>
    <row r="7" spans="1:21" ht="84" x14ac:dyDescent="0.25">
      <c r="A7" s="283"/>
      <c r="B7" s="283"/>
      <c r="C7" s="286"/>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77"/>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1A'!C38</f>
        <v>7651</v>
      </c>
    </row>
    <row r="10" spans="1:21" ht="42.75" customHeight="1" x14ac:dyDescent="0.25">
      <c r="A10" s="71">
        <v>2</v>
      </c>
      <c r="B10" s="287" t="s">
        <v>172</v>
      </c>
      <c r="C10" s="288"/>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81" t="s">
        <v>15</v>
      </c>
      <c r="B12" s="281" t="s">
        <v>59</v>
      </c>
      <c r="C12" s="284" t="s">
        <v>173</v>
      </c>
      <c r="D12" s="264" t="s">
        <v>153</v>
      </c>
      <c r="E12" s="265"/>
      <c r="F12" s="265"/>
      <c r="G12" s="265"/>
      <c r="H12" s="265"/>
      <c r="I12" s="265"/>
      <c r="J12" s="265"/>
      <c r="K12" s="265"/>
      <c r="L12" s="265"/>
      <c r="M12" s="265"/>
      <c r="N12" s="265"/>
      <c r="O12" s="265"/>
      <c r="P12" s="265"/>
      <c r="Q12" s="265"/>
      <c r="R12" s="266"/>
      <c r="S12" s="42"/>
      <c r="T12" s="42"/>
    </row>
    <row r="13" spans="1:21" ht="27.75" customHeight="1" x14ac:dyDescent="0.25">
      <c r="A13" s="282"/>
      <c r="B13" s="282"/>
      <c r="C13" s="285"/>
      <c r="D13" s="261" t="s">
        <v>163</v>
      </c>
      <c r="E13" s="262"/>
      <c r="F13" s="263"/>
      <c r="G13" s="261" t="s">
        <v>376</v>
      </c>
      <c r="H13" s="262"/>
      <c r="I13" s="262"/>
      <c r="J13" s="263"/>
      <c r="K13" s="261" t="s">
        <v>165</v>
      </c>
      <c r="L13" s="262"/>
      <c r="M13" s="262"/>
      <c r="N13" s="263"/>
      <c r="O13" s="261" t="s">
        <v>131</v>
      </c>
      <c r="P13" s="262"/>
      <c r="Q13" s="262"/>
      <c r="R13" s="263"/>
      <c r="S13" s="38"/>
      <c r="T13" s="38"/>
    </row>
    <row r="14" spans="1:21" ht="84" x14ac:dyDescent="0.25">
      <c r="A14" s="283"/>
      <c r="B14" s="283"/>
      <c r="C14" s="286"/>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89" t="s">
        <v>174</v>
      </c>
      <c r="C17" s="290"/>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31" t="s">
        <v>373</v>
      </c>
      <c r="Q19" s="231"/>
      <c r="R19" s="231"/>
      <c r="S19" s="231"/>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1" t="s">
        <v>393</v>
      </c>
      <c r="Q24" s="231"/>
      <c r="R24" s="231"/>
      <c r="S24" s="231"/>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05" t="s">
        <v>371</v>
      </c>
      <c r="B1" s="305"/>
      <c r="C1" s="305"/>
      <c r="D1" s="305"/>
      <c r="E1" s="305"/>
      <c r="F1" s="305"/>
      <c r="G1" s="119"/>
      <c r="H1" s="119"/>
      <c r="I1" s="119"/>
      <c r="J1" s="119"/>
      <c r="K1" s="119"/>
      <c r="L1" s="119"/>
      <c r="M1" s="119"/>
      <c r="N1" s="119"/>
      <c r="O1" s="119"/>
      <c r="P1" s="119"/>
      <c r="Q1" s="119"/>
      <c r="R1" s="119"/>
      <c r="S1" s="119"/>
      <c r="T1" s="119"/>
      <c r="U1" s="119"/>
      <c r="V1" s="310" t="s">
        <v>176</v>
      </c>
      <c r="W1" s="311"/>
    </row>
    <row r="2" spans="1:24" x14ac:dyDescent="0.25">
      <c r="A2" s="305" t="s">
        <v>372</v>
      </c>
      <c r="B2" s="305"/>
      <c r="C2" s="305"/>
      <c r="D2" s="305"/>
      <c r="E2" s="305"/>
      <c r="F2" s="305"/>
      <c r="G2" s="119"/>
      <c r="H2" s="119"/>
      <c r="I2" s="119"/>
      <c r="J2" s="119"/>
      <c r="K2" s="119"/>
      <c r="L2" s="119"/>
      <c r="M2" s="119"/>
      <c r="N2" s="119"/>
      <c r="O2" s="119"/>
      <c r="P2" s="119"/>
      <c r="Q2" s="119"/>
      <c r="R2" s="119"/>
      <c r="S2" s="119"/>
      <c r="T2" s="119"/>
      <c r="U2" s="119"/>
      <c r="V2" s="120"/>
      <c r="W2" s="121"/>
    </row>
    <row r="3" spans="1:24" ht="49.5" customHeight="1" x14ac:dyDescent="0.25">
      <c r="A3" s="309" t="s">
        <v>392</v>
      </c>
      <c r="B3" s="309"/>
      <c r="C3" s="309"/>
      <c r="D3" s="309"/>
      <c r="E3" s="309"/>
      <c r="F3" s="309"/>
      <c r="G3" s="309"/>
      <c r="H3" s="309"/>
      <c r="I3" s="309"/>
      <c r="J3" s="309"/>
      <c r="K3" s="309"/>
      <c r="L3" s="309"/>
      <c r="M3" s="309"/>
      <c r="N3" s="309"/>
      <c r="O3" s="309"/>
      <c r="P3" s="309"/>
      <c r="Q3" s="309"/>
      <c r="R3" s="309"/>
      <c r="S3" s="309"/>
      <c r="T3" s="309"/>
      <c r="U3" s="309"/>
      <c r="V3" s="309"/>
      <c r="W3" s="309"/>
    </row>
    <row r="4" spans="1:24" ht="24" customHeight="1" x14ac:dyDescent="0.25">
      <c r="A4" s="306" t="s">
        <v>181</v>
      </c>
      <c r="B4" s="306" t="s">
        <v>180</v>
      </c>
      <c r="C4" s="292" t="s">
        <v>182</v>
      </c>
      <c r="D4" s="312" t="s">
        <v>153</v>
      </c>
      <c r="E4" s="313"/>
      <c r="F4" s="313"/>
      <c r="G4" s="313"/>
      <c r="H4" s="313"/>
      <c r="I4" s="313"/>
      <c r="J4" s="313"/>
      <c r="K4" s="313"/>
      <c r="L4" s="313"/>
      <c r="M4" s="313"/>
      <c r="N4" s="313"/>
      <c r="O4" s="313"/>
      <c r="P4" s="314"/>
      <c r="Q4" s="314"/>
      <c r="R4" s="314"/>
      <c r="S4" s="314"/>
      <c r="T4" s="314"/>
      <c r="U4" s="314"/>
      <c r="V4" s="314"/>
      <c r="W4" s="315"/>
      <c r="X4" s="316" t="s">
        <v>389</v>
      </c>
    </row>
    <row r="5" spans="1:24" ht="32.25" customHeight="1" x14ac:dyDescent="0.25">
      <c r="A5" s="307"/>
      <c r="B5" s="307"/>
      <c r="C5" s="293"/>
      <c r="D5" s="295" t="s">
        <v>129</v>
      </c>
      <c r="E5" s="296"/>
      <c r="F5" s="296"/>
      <c r="G5" s="297"/>
      <c r="H5" s="295" t="s">
        <v>158</v>
      </c>
      <c r="I5" s="296"/>
      <c r="J5" s="296"/>
      <c r="K5" s="297"/>
      <c r="L5" s="295" t="s">
        <v>130</v>
      </c>
      <c r="M5" s="296"/>
      <c r="N5" s="296"/>
      <c r="O5" s="297"/>
      <c r="P5" s="295" t="s">
        <v>177</v>
      </c>
      <c r="Q5" s="296"/>
      <c r="R5" s="296"/>
      <c r="S5" s="297"/>
      <c r="T5" s="295" t="s">
        <v>131</v>
      </c>
      <c r="U5" s="296"/>
      <c r="V5" s="296"/>
      <c r="W5" s="297"/>
      <c r="X5" s="317"/>
    </row>
    <row r="6" spans="1:24" ht="141" customHeight="1" x14ac:dyDescent="0.25">
      <c r="A6" s="308"/>
      <c r="B6" s="308"/>
      <c r="C6" s="294"/>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18"/>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00" t="s">
        <v>377</v>
      </c>
      <c r="C8" s="301"/>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342</v>
      </c>
    </row>
    <row r="10" spans="1:24" ht="27" customHeight="1" x14ac:dyDescent="0.25">
      <c r="A10" s="97"/>
      <c r="B10" s="298" t="s">
        <v>172</v>
      </c>
      <c r="C10" s="299"/>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00" t="s">
        <v>374</v>
      </c>
      <c r="C11" s="301"/>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252</v>
      </c>
    </row>
    <row r="13" spans="1:24" ht="24.75" customHeight="1" x14ac:dyDescent="0.25">
      <c r="A13" s="97"/>
      <c r="B13" s="298" t="s">
        <v>172</v>
      </c>
      <c r="C13" s="299"/>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00" t="s">
        <v>378</v>
      </c>
      <c r="C14" s="301"/>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338</v>
      </c>
    </row>
    <row r="16" spans="1:24" ht="26.25" customHeight="1" x14ac:dyDescent="0.25">
      <c r="A16" s="97"/>
      <c r="B16" s="298" t="s">
        <v>172</v>
      </c>
      <c r="C16" s="299"/>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00" t="s">
        <v>379</v>
      </c>
      <c r="C17" s="301"/>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298" t="s">
        <v>172</v>
      </c>
      <c r="C19" s="299"/>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00" t="s">
        <v>380</v>
      </c>
      <c r="C20" s="301"/>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158</v>
      </c>
    </row>
    <row r="22" spans="1:24" ht="33" customHeight="1" x14ac:dyDescent="0.25">
      <c r="A22" s="97"/>
      <c r="B22" s="298" t="s">
        <v>172</v>
      </c>
      <c r="C22" s="299"/>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00" t="s">
        <v>381</v>
      </c>
      <c r="C23" s="301"/>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388</v>
      </c>
    </row>
    <row r="25" spans="1:24" ht="32.25" customHeight="1" x14ac:dyDescent="0.25">
      <c r="A25" s="97"/>
      <c r="B25" s="298" t="s">
        <v>172</v>
      </c>
      <c r="C25" s="299"/>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00" t="s">
        <v>375</v>
      </c>
      <c r="C26" s="301"/>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278</v>
      </c>
    </row>
    <row r="28" spans="1:24" ht="27.75" customHeight="1" x14ac:dyDescent="0.25">
      <c r="A28" s="97"/>
      <c r="B28" s="298" t="s">
        <v>172</v>
      </c>
      <c r="C28" s="299"/>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00" t="s">
        <v>382</v>
      </c>
      <c r="C29" s="301"/>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383</v>
      </c>
    </row>
    <row r="31" spans="1:24" ht="28.5" customHeight="1" x14ac:dyDescent="0.25">
      <c r="A31" s="97"/>
      <c r="B31" s="298" t="s">
        <v>172</v>
      </c>
      <c r="C31" s="299"/>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00" t="s">
        <v>383</v>
      </c>
      <c r="C32" s="301"/>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488</v>
      </c>
    </row>
    <row r="34" spans="1:24" s="79" customFormat="1" ht="15" x14ac:dyDescent="0.25">
      <c r="A34" s="106"/>
      <c r="B34" s="298" t="s">
        <v>172</v>
      </c>
      <c r="C34" s="299"/>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00" t="s">
        <v>384</v>
      </c>
      <c r="C35" s="301"/>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272</v>
      </c>
    </row>
    <row r="37" spans="1:24" x14ac:dyDescent="0.25">
      <c r="A37" s="110"/>
      <c r="B37" s="298" t="s">
        <v>172</v>
      </c>
      <c r="C37" s="299"/>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00" t="s">
        <v>385</v>
      </c>
      <c r="C38" s="301"/>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214</v>
      </c>
    </row>
    <row r="40" spans="1:24" x14ac:dyDescent="0.25">
      <c r="A40" s="110"/>
      <c r="B40" s="298" t="s">
        <v>172</v>
      </c>
      <c r="C40" s="299"/>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00" t="s">
        <v>386</v>
      </c>
      <c r="C41" s="301"/>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207</v>
      </c>
    </row>
    <row r="43" spans="1:24" ht="15.75" customHeight="1" x14ac:dyDescent="0.25">
      <c r="A43" s="110"/>
      <c r="B43" s="298" t="s">
        <v>172</v>
      </c>
      <c r="C43" s="299"/>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00" t="s">
        <v>387</v>
      </c>
      <c r="C44" s="301"/>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183</v>
      </c>
    </row>
    <row r="46" spans="1:24" ht="15.75" customHeight="1" x14ac:dyDescent="0.25">
      <c r="A46" s="110"/>
      <c r="B46" s="298" t="s">
        <v>172</v>
      </c>
      <c r="C46" s="299"/>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00" t="s">
        <v>203</v>
      </c>
      <c r="C47" s="301"/>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56</v>
      </c>
    </row>
    <row r="49" spans="1:24" ht="15.75" customHeight="1" x14ac:dyDescent="0.25">
      <c r="A49" s="110"/>
      <c r="B49" s="298" t="s">
        <v>172</v>
      </c>
      <c r="C49" s="299"/>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00" t="s">
        <v>204</v>
      </c>
      <c r="C50" s="301"/>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91</v>
      </c>
    </row>
    <row r="52" spans="1:24" ht="15.75" customHeight="1" x14ac:dyDescent="0.25">
      <c r="A52" s="110"/>
      <c r="B52" s="298" t="s">
        <v>172</v>
      </c>
      <c r="C52" s="299"/>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00" t="s">
        <v>205</v>
      </c>
      <c r="C53" s="301"/>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60</v>
      </c>
    </row>
    <row r="55" spans="1:24" ht="15.75" customHeight="1" x14ac:dyDescent="0.25">
      <c r="A55" s="110"/>
      <c r="B55" s="298" t="s">
        <v>172</v>
      </c>
      <c r="C55" s="299"/>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03" t="s">
        <v>183</v>
      </c>
      <c r="C56" s="304"/>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3916</v>
      </c>
    </row>
    <row r="58" spans="1:24" x14ac:dyDescent="0.25">
      <c r="A58" s="110"/>
      <c r="B58" s="298" t="s">
        <v>172</v>
      </c>
      <c r="C58" s="302"/>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291" t="s">
        <v>373</v>
      </c>
      <c r="T60" s="291"/>
      <c r="U60" s="291"/>
      <c r="V60" s="291"/>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93" zoomScaleNormal="93" workbookViewId="0">
      <selection activeCell="C41" sqref="C41"/>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6.28515625" customWidth="1"/>
    <col min="8" max="8" width="6.5703125"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32" t="s">
        <v>371</v>
      </c>
      <c r="B1" s="232"/>
      <c r="C1" s="69"/>
      <c r="D1" s="69"/>
      <c r="E1" s="69"/>
      <c r="F1" s="69"/>
      <c r="G1" s="69"/>
      <c r="H1" s="69"/>
      <c r="I1" s="69"/>
      <c r="J1" s="69"/>
      <c r="K1" s="69"/>
      <c r="M1" s="67"/>
      <c r="N1" s="67"/>
      <c r="O1" s="67" t="s">
        <v>19</v>
      </c>
    </row>
    <row r="2" spans="1:17" x14ac:dyDescent="0.25">
      <c r="A2" s="232" t="s">
        <v>372</v>
      </c>
      <c r="B2" s="232"/>
      <c r="C2" s="69"/>
      <c r="D2" s="69"/>
      <c r="E2" s="69"/>
      <c r="F2" s="69"/>
      <c r="G2" s="69"/>
      <c r="H2" s="69"/>
      <c r="I2" s="69"/>
      <c r="J2" s="69"/>
      <c r="K2" s="69"/>
      <c r="M2" s="67"/>
      <c r="N2" s="67"/>
      <c r="O2" s="67"/>
    </row>
    <row r="3" spans="1:17" ht="45" customHeight="1" x14ac:dyDescent="0.25">
      <c r="A3" s="239" t="s">
        <v>494</v>
      </c>
      <c r="B3" s="239"/>
      <c r="C3" s="239"/>
      <c r="D3" s="239"/>
      <c r="E3" s="239"/>
      <c r="F3" s="239"/>
      <c r="G3" s="239"/>
      <c r="H3" s="239"/>
      <c r="I3" s="239"/>
      <c r="J3" s="239"/>
      <c r="K3" s="239"/>
      <c r="L3" s="239"/>
      <c r="M3" s="239"/>
      <c r="N3" s="239"/>
      <c r="O3" s="239"/>
    </row>
    <row r="4" spans="1:17" x14ac:dyDescent="0.25">
      <c r="C4" s="240"/>
      <c r="D4" s="240"/>
      <c r="E4" s="240"/>
      <c r="F4" s="240"/>
      <c r="G4" s="240"/>
      <c r="H4" s="240"/>
      <c r="I4" s="240"/>
      <c r="J4" s="240"/>
      <c r="K4" s="240"/>
      <c r="L4" s="240"/>
      <c r="M4" s="240"/>
    </row>
    <row r="5" spans="1:17" s="1" customFormat="1" ht="43.5" customHeight="1" x14ac:dyDescent="0.2">
      <c r="A5" s="249" t="s">
        <v>15</v>
      </c>
      <c r="B5" s="249" t="s">
        <v>184</v>
      </c>
      <c r="C5" s="242" t="s">
        <v>2</v>
      </c>
      <c r="D5" s="242"/>
      <c r="E5" s="242"/>
      <c r="F5" s="242" t="s">
        <v>13</v>
      </c>
      <c r="G5" s="242"/>
      <c r="H5" s="242"/>
      <c r="I5" s="242"/>
      <c r="J5" s="242" t="s">
        <v>3</v>
      </c>
      <c r="K5" s="242"/>
      <c r="L5" s="242"/>
      <c r="M5" s="249" t="s">
        <v>11</v>
      </c>
      <c r="N5" s="249" t="s">
        <v>12</v>
      </c>
      <c r="O5" s="249" t="s">
        <v>65</v>
      </c>
      <c r="P5" s="242" t="s">
        <v>412</v>
      </c>
      <c r="Q5" s="249" t="s">
        <v>411</v>
      </c>
    </row>
    <row r="6" spans="1:17" s="1" customFormat="1" ht="21.75" customHeight="1" x14ac:dyDescent="0.2">
      <c r="A6" s="250"/>
      <c r="B6" s="250"/>
      <c r="C6" s="242" t="s">
        <v>4</v>
      </c>
      <c r="D6" s="322" t="s">
        <v>5</v>
      </c>
      <c r="E6" s="322"/>
      <c r="F6" s="242" t="s">
        <v>4</v>
      </c>
      <c r="G6" s="319" t="s">
        <v>5</v>
      </c>
      <c r="H6" s="320"/>
      <c r="I6" s="321"/>
      <c r="J6" s="242" t="s">
        <v>4</v>
      </c>
      <c r="K6" s="322" t="s">
        <v>5</v>
      </c>
      <c r="L6" s="322"/>
      <c r="M6" s="250"/>
      <c r="N6" s="250"/>
      <c r="O6" s="250"/>
      <c r="P6" s="242"/>
      <c r="Q6" s="250"/>
    </row>
    <row r="7" spans="1:17" s="1" customFormat="1" ht="142.5" x14ac:dyDescent="0.2">
      <c r="A7" s="251"/>
      <c r="B7" s="251"/>
      <c r="C7" s="242"/>
      <c r="D7" s="66" t="s">
        <v>6</v>
      </c>
      <c r="E7" s="66" t="s">
        <v>7</v>
      </c>
      <c r="F7" s="242"/>
      <c r="G7" s="66" t="s">
        <v>14</v>
      </c>
      <c r="H7" s="66" t="s">
        <v>8</v>
      </c>
      <c r="I7" s="66" t="s">
        <v>9</v>
      </c>
      <c r="J7" s="242"/>
      <c r="K7" s="66" t="s">
        <v>10</v>
      </c>
      <c r="L7" s="66" t="s">
        <v>185</v>
      </c>
      <c r="M7" s="251"/>
      <c r="N7" s="251"/>
      <c r="O7" s="251"/>
      <c r="P7" s="242"/>
      <c r="Q7" s="251"/>
    </row>
    <row r="8" spans="1:17" s="65" customFormat="1" x14ac:dyDescent="0.25">
      <c r="A8" s="11" t="s">
        <v>44</v>
      </c>
      <c r="B8" s="11" t="s">
        <v>56</v>
      </c>
      <c r="C8" s="19" t="s">
        <v>64</v>
      </c>
      <c r="D8" s="11">
        <v>2</v>
      </c>
      <c r="E8" s="11">
        <v>3</v>
      </c>
      <c r="F8" s="140">
        <v>4</v>
      </c>
      <c r="G8" s="11">
        <v>5</v>
      </c>
      <c r="H8" s="11">
        <v>6</v>
      </c>
      <c r="I8" s="11">
        <v>7</v>
      </c>
      <c r="J8" s="140">
        <v>8</v>
      </c>
      <c r="K8" s="11">
        <v>9</v>
      </c>
      <c r="L8" s="11">
        <v>10</v>
      </c>
      <c r="M8" s="140">
        <v>11</v>
      </c>
      <c r="N8" s="11">
        <v>12</v>
      </c>
      <c r="O8" s="11">
        <v>13</v>
      </c>
      <c r="P8" s="11">
        <v>14</v>
      </c>
      <c r="Q8" s="11"/>
    </row>
    <row r="9" spans="1:17" ht="18.75" customHeight="1" x14ac:dyDescent="0.25">
      <c r="A9" s="66" t="s">
        <v>17</v>
      </c>
      <c r="B9" s="236" t="s">
        <v>45</v>
      </c>
      <c r="C9" s="237"/>
      <c r="D9" s="237"/>
      <c r="E9" s="237"/>
      <c r="F9" s="237"/>
      <c r="G9" s="237"/>
      <c r="H9" s="237"/>
      <c r="I9" s="237"/>
      <c r="J9" s="237"/>
      <c r="K9" s="237"/>
      <c r="L9" s="237"/>
      <c r="M9" s="237"/>
      <c r="N9" s="237"/>
      <c r="O9" s="238"/>
      <c r="P9" s="85"/>
      <c r="Q9" s="85"/>
    </row>
    <row r="10" spans="1:17" x14ac:dyDescent="0.25">
      <c r="A10" s="158">
        <v>1</v>
      </c>
      <c r="B10" s="159" t="s">
        <v>431</v>
      </c>
      <c r="C10" s="5">
        <f>D10+E10</f>
        <v>4</v>
      </c>
      <c r="D10" s="75">
        <v>0</v>
      </c>
      <c r="E10" s="75">
        <v>4</v>
      </c>
      <c r="F10" s="5">
        <f t="shared" ref="F10:F11" si="0">G10+H10+I10</f>
        <v>4</v>
      </c>
      <c r="G10" s="75">
        <v>1</v>
      </c>
      <c r="H10" s="75">
        <v>3</v>
      </c>
      <c r="I10" s="76">
        <v>0</v>
      </c>
      <c r="J10" s="5">
        <f t="shared" ref="J10:J11" si="1">K10+L10</f>
        <v>0</v>
      </c>
      <c r="K10" s="75">
        <v>0</v>
      </c>
      <c r="L10" s="76">
        <v>0</v>
      </c>
      <c r="M10" s="75">
        <v>0</v>
      </c>
      <c r="N10" s="75">
        <v>0</v>
      </c>
      <c r="O10" s="75">
        <v>4</v>
      </c>
      <c r="P10" s="85"/>
      <c r="Q10" s="85"/>
    </row>
    <row r="11" spans="1:17" x14ac:dyDescent="0.25">
      <c r="A11" s="158">
        <v>2</v>
      </c>
      <c r="B11" s="159" t="s">
        <v>415</v>
      </c>
      <c r="C11" s="5">
        <f>D11+E11</f>
        <v>254</v>
      </c>
      <c r="D11" s="75">
        <v>22</v>
      </c>
      <c r="E11" s="75">
        <v>232</v>
      </c>
      <c r="F11" s="5">
        <f t="shared" si="0"/>
        <v>249</v>
      </c>
      <c r="G11" s="75">
        <v>234</v>
      </c>
      <c r="H11" s="75">
        <v>15</v>
      </c>
      <c r="I11" s="76">
        <v>0</v>
      </c>
      <c r="J11" s="5">
        <f t="shared" si="1"/>
        <v>5</v>
      </c>
      <c r="K11" s="75">
        <v>5</v>
      </c>
      <c r="L11" s="76">
        <v>0</v>
      </c>
      <c r="M11" s="75">
        <v>0</v>
      </c>
      <c r="N11" s="75">
        <v>4</v>
      </c>
      <c r="O11" s="75">
        <v>1</v>
      </c>
      <c r="P11" s="85">
        <v>2</v>
      </c>
      <c r="Q11" s="85"/>
    </row>
    <row r="12" spans="1:17" x14ac:dyDescent="0.25">
      <c r="A12" s="158">
        <v>3</v>
      </c>
      <c r="B12" s="159" t="s">
        <v>490</v>
      </c>
      <c r="C12" s="5">
        <f t="shared" ref="C12:C17" si="2">D12+E12</f>
        <v>97</v>
      </c>
      <c r="D12" s="75">
        <v>0</v>
      </c>
      <c r="E12" s="75">
        <v>97</v>
      </c>
      <c r="F12" s="5">
        <f t="shared" ref="F12:F30" si="3">G12+H12+I12</f>
        <v>97</v>
      </c>
      <c r="G12" s="75">
        <v>44</v>
      </c>
      <c r="H12" s="75">
        <v>53</v>
      </c>
      <c r="I12" s="76">
        <v>0</v>
      </c>
      <c r="J12" s="5">
        <f t="shared" ref="J12:J30" si="4">K12+L12</f>
        <v>0</v>
      </c>
      <c r="K12" s="75">
        <v>0</v>
      </c>
      <c r="L12" s="76">
        <v>0</v>
      </c>
      <c r="M12" s="75">
        <v>0</v>
      </c>
      <c r="N12" s="75">
        <v>0</v>
      </c>
      <c r="O12" s="75">
        <v>27</v>
      </c>
      <c r="P12" s="85"/>
      <c r="Q12" s="85"/>
    </row>
    <row r="13" spans="1:17" x14ac:dyDescent="0.25">
      <c r="A13" s="158">
        <v>4</v>
      </c>
      <c r="B13" s="159" t="s">
        <v>416</v>
      </c>
      <c r="C13" s="5">
        <f t="shared" si="2"/>
        <v>10</v>
      </c>
      <c r="D13" s="75">
        <v>0</v>
      </c>
      <c r="E13" s="75">
        <v>10</v>
      </c>
      <c r="F13" s="5">
        <f t="shared" si="3"/>
        <v>10</v>
      </c>
      <c r="G13" s="75">
        <v>10</v>
      </c>
      <c r="H13" s="75">
        <v>0</v>
      </c>
      <c r="I13" s="76">
        <v>0</v>
      </c>
      <c r="J13" s="5">
        <f t="shared" si="4"/>
        <v>0</v>
      </c>
      <c r="K13" s="75">
        <v>0</v>
      </c>
      <c r="L13" s="76">
        <v>0</v>
      </c>
      <c r="M13" s="75">
        <v>0</v>
      </c>
      <c r="N13" s="75">
        <v>0</v>
      </c>
      <c r="O13" s="75">
        <v>10</v>
      </c>
      <c r="P13" s="85"/>
      <c r="Q13" s="85"/>
    </row>
    <row r="14" spans="1:17" x14ac:dyDescent="0.25">
      <c r="A14" s="158">
        <v>5</v>
      </c>
      <c r="B14" s="159" t="s">
        <v>417</v>
      </c>
      <c r="C14" s="5">
        <f t="shared" si="2"/>
        <v>4503</v>
      </c>
      <c r="D14" s="75">
        <v>1039</v>
      </c>
      <c r="E14" s="75">
        <v>3464</v>
      </c>
      <c r="F14" s="5">
        <f t="shared" si="3"/>
        <v>3380</v>
      </c>
      <c r="G14" s="75">
        <v>2157</v>
      </c>
      <c r="H14" s="75">
        <v>1222</v>
      </c>
      <c r="I14" s="76">
        <v>1</v>
      </c>
      <c r="J14" s="5">
        <f t="shared" si="4"/>
        <v>1082</v>
      </c>
      <c r="K14" s="75">
        <v>1073</v>
      </c>
      <c r="L14" s="76">
        <v>9</v>
      </c>
      <c r="M14" s="75">
        <v>41</v>
      </c>
      <c r="N14" s="75">
        <v>448</v>
      </c>
      <c r="O14" s="75">
        <v>604</v>
      </c>
      <c r="P14" s="85">
        <v>71</v>
      </c>
      <c r="Q14" s="85"/>
    </row>
    <row r="15" spans="1:17" x14ac:dyDescent="0.25">
      <c r="A15" s="158">
        <v>6</v>
      </c>
      <c r="B15" s="159" t="s">
        <v>430</v>
      </c>
      <c r="C15" s="5">
        <f t="shared" si="2"/>
        <v>1248</v>
      </c>
      <c r="D15" s="75">
        <v>0</v>
      </c>
      <c r="E15" s="75">
        <v>1248</v>
      </c>
      <c r="F15" s="5">
        <f t="shared" si="3"/>
        <v>1238</v>
      </c>
      <c r="G15" s="75">
        <v>421</v>
      </c>
      <c r="H15" s="75">
        <v>817</v>
      </c>
      <c r="I15" s="76">
        <v>0</v>
      </c>
      <c r="J15" s="5">
        <f t="shared" si="4"/>
        <v>10</v>
      </c>
      <c r="K15" s="75">
        <v>10</v>
      </c>
      <c r="L15" s="76">
        <v>0</v>
      </c>
      <c r="M15" s="75">
        <v>0</v>
      </c>
      <c r="N15" s="75">
        <v>0</v>
      </c>
      <c r="O15" s="75">
        <v>661</v>
      </c>
      <c r="P15" s="85">
        <v>39</v>
      </c>
      <c r="Q15" s="85"/>
    </row>
    <row r="16" spans="1:17" x14ac:dyDescent="0.25">
      <c r="A16" s="158">
        <v>7</v>
      </c>
      <c r="B16" s="159" t="s">
        <v>418</v>
      </c>
      <c r="C16" s="5">
        <f t="shared" si="2"/>
        <v>49</v>
      </c>
      <c r="D16" s="75">
        <v>2</v>
      </c>
      <c r="E16" s="75">
        <v>47</v>
      </c>
      <c r="F16" s="5">
        <f t="shared" si="3"/>
        <v>47</v>
      </c>
      <c r="G16" s="75">
        <v>33</v>
      </c>
      <c r="H16" s="75">
        <v>14</v>
      </c>
      <c r="I16" s="76">
        <v>0</v>
      </c>
      <c r="J16" s="5">
        <f t="shared" si="4"/>
        <v>2</v>
      </c>
      <c r="K16" s="75">
        <v>2</v>
      </c>
      <c r="L16" s="76">
        <v>0</v>
      </c>
      <c r="M16" s="75">
        <v>0</v>
      </c>
      <c r="N16" s="75">
        <v>0</v>
      </c>
      <c r="O16" s="75">
        <v>44</v>
      </c>
      <c r="P16" s="85"/>
      <c r="Q16" s="85"/>
    </row>
    <row r="17" spans="1:20" x14ac:dyDescent="0.25">
      <c r="A17" s="158">
        <v>8</v>
      </c>
      <c r="B17" s="159" t="s">
        <v>491</v>
      </c>
      <c r="C17" s="5">
        <f t="shared" si="2"/>
        <v>45</v>
      </c>
      <c r="D17" s="75">
        <v>0</v>
      </c>
      <c r="E17" s="75">
        <v>45</v>
      </c>
      <c r="F17" s="5">
        <f t="shared" si="3"/>
        <v>40</v>
      </c>
      <c r="G17" s="75">
        <v>6</v>
      </c>
      <c r="H17" s="75">
        <v>34</v>
      </c>
      <c r="I17" s="76">
        <v>0</v>
      </c>
      <c r="J17" s="5">
        <f t="shared" si="4"/>
        <v>5</v>
      </c>
      <c r="K17" s="75">
        <v>5</v>
      </c>
      <c r="L17" s="76">
        <v>0</v>
      </c>
      <c r="M17" s="75">
        <v>0</v>
      </c>
      <c r="N17" s="75">
        <v>0</v>
      </c>
      <c r="O17" s="75">
        <v>41</v>
      </c>
      <c r="P17" s="85"/>
      <c r="Q17" s="85"/>
    </row>
    <row r="18" spans="1:20" x14ac:dyDescent="0.25">
      <c r="A18" s="158">
        <v>9</v>
      </c>
      <c r="B18" s="159" t="s">
        <v>419</v>
      </c>
      <c r="C18" s="5">
        <f>D18+E18</f>
        <v>1</v>
      </c>
      <c r="D18" s="75">
        <v>0</v>
      </c>
      <c r="E18" s="75">
        <v>1</v>
      </c>
      <c r="F18" s="5">
        <f t="shared" si="3"/>
        <v>1</v>
      </c>
      <c r="G18" s="75">
        <v>0</v>
      </c>
      <c r="H18" s="75">
        <v>1</v>
      </c>
      <c r="I18" s="76">
        <v>0</v>
      </c>
      <c r="J18" s="5">
        <f t="shared" si="4"/>
        <v>0</v>
      </c>
      <c r="K18" s="75">
        <v>0</v>
      </c>
      <c r="L18" s="76">
        <v>0</v>
      </c>
      <c r="M18" s="75">
        <v>0</v>
      </c>
      <c r="N18" s="75">
        <v>0</v>
      </c>
      <c r="O18" s="75">
        <v>1</v>
      </c>
      <c r="P18" s="85"/>
      <c r="Q18" s="85"/>
    </row>
    <row r="19" spans="1:20" x14ac:dyDescent="0.25">
      <c r="A19" s="158">
        <v>10</v>
      </c>
      <c r="B19" s="159" t="s">
        <v>497</v>
      </c>
      <c r="C19" s="5">
        <f>D19+E19</f>
        <v>1</v>
      </c>
      <c r="D19" s="75">
        <v>0</v>
      </c>
      <c r="E19" s="75">
        <v>1</v>
      </c>
      <c r="F19" s="5">
        <f t="shared" si="3"/>
        <v>0</v>
      </c>
      <c r="G19" s="75">
        <v>0</v>
      </c>
      <c r="H19" s="75">
        <v>0</v>
      </c>
      <c r="I19" s="76">
        <v>0</v>
      </c>
      <c r="J19" s="5">
        <f t="shared" si="4"/>
        <v>1</v>
      </c>
      <c r="K19" s="75">
        <v>1</v>
      </c>
      <c r="L19" s="76">
        <v>0</v>
      </c>
      <c r="M19" s="75">
        <v>0</v>
      </c>
      <c r="N19" s="75">
        <v>0</v>
      </c>
      <c r="O19" s="75">
        <v>1</v>
      </c>
      <c r="P19" s="85"/>
      <c r="Q19" s="85"/>
    </row>
    <row r="20" spans="1:20" x14ac:dyDescent="0.25">
      <c r="A20" s="158">
        <v>11</v>
      </c>
      <c r="B20" s="159" t="s">
        <v>420</v>
      </c>
      <c r="C20" s="5">
        <f>D20+E20</f>
        <v>32</v>
      </c>
      <c r="D20" s="75">
        <v>2</v>
      </c>
      <c r="E20" s="75">
        <v>30</v>
      </c>
      <c r="F20" s="5">
        <f t="shared" si="3"/>
        <v>32</v>
      </c>
      <c r="G20" s="75">
        <v>30</v>
      </c>
      <c r="H20" s="75">
        <v>2</v>
      </c>
      <c r="I20" s="76">
        <v>0</v>
      </c>
      <c r="J20" s="5">
        <f t="shared" si="4"/>
        <v>0</v>
      </c>
      <c r="K20" s="75">
        <v>0</v>
      </c>
      <c r="L20" s="76">
        <v>0</v>
      </c>
      <c r="M20" s="75">
        <v>0</v>
      </c>
      <c r="N20" s="75">
        <v>0</v>
      </c>
      <c r="O20" s="75"/>
      <c r="P20" s="85"/>
      <c r="Q20" s="148"/>
    </row>
    <row r="21" spans="1:20" x14ac:dyDescent="0.25">
      <c r="A21" s="158">
        <v>12</v>
      </c>
      <c r="B21" s="159" t="s">
        <v>421</v>
      </c>
      <c r="C21" s="5">
        <f>D21+E21</f>
        <v>11</v>
      </c>
      <c r="D21" s="75">
        <v>2</v>
      </c>
      <c r="E21" s="75">
        <v>9</v>
      </c>
      <c r="F21" s="5">
        <f t="shared" si="3"/>
        <v>10</v>
      </c>
      <c r="G21" s="75">
        <v>9</v>
      </c>
      <c r="H21" s="75">
        <v>1</v>
      </c>
      <c r="I21" s="76">
        <v>0</v>
      </c>
      <c r="J21" s="5">
        <f t="shared" si="4"/>
        <v>1</v>
      </c>
      <c r="K21" s="75">
        <v>1</v>
      </c>
      <c r="L21" s="76">
        <v>0</v>
      </c>
      <c r="M21" s="75">
        <v>0</v>
      </c>
      <c r="N21" s="75">
        <v>1</v>
      </c>
      <c r="O21" s="75">
        <v>9</v>
      </c>
      <c r="P21" s="145"/>
      <c r="Q21" s="85"/>
      <c r="R21" s="143"/>
    </row>
    <row r="22" spans="1:20" x14ac:dyDescent="0.25">
      <c r="A22" s="158">
        <v>13</v>
      </c>
      <c r="B22" s="159" t="s">
        <v>422</v>
      </c>
      <c r="C22" s="5">
        <f t="shared" ref="C22:C23" si="5">D22+E22</f>
        <v>7</v>
      </c>
      <c r="D22" s="75">
        <v>0</v>
      </c>
      <c r="E22" s="75">
        <v>7</v>
      </c>
      <c r="F22" s="5">
        <f t="shared" si="3"/>
        <v>7</v>
      </c>
      <c r="G22" s="75">
        <v>6</v>
      </c>
      <c r="H22" s="75">
        <v>1</v>
      </c>
      <c r="I22" s="76">
        <v>0</v>
      </c>
      <c r="J22" s="5">
        <f t="shared" si="4"/>
        <v>0</v>
      </c>
      <c r="K22" s="75">
        <v>0</v>
      </c>
      <c r="L22" s="76">
        <v>0</v>
      </c>
      <c r="M22" s="75">
        <v>0</v>
      </c>
      <c r="N22" s="75">
        <v>0</v>
      </c>
      <c r="O22" s="75">
        <v>7</v>
      </c>
      <c r="P22" s="145"/>
      <c r="Q22" s="85"/>
      <c r="R22" s="143"/>
    </row>
    <row r="23" spans="1:20" x14ac:dyDescent="0.25">
      <c r="A23" s="158">
        <v>14</v>
      </c>
      <c r="B23" s="159" t="s">
        <v>423</v>
      </c>
      <c r="C23" s="5">
        <f t="shared" si="5"/>
        <v>7</v>
      </c>
      <c r="D23" s="75">
        <v>0</v>
      </c>
      <c r="E23" s="75">
        <v>7</v>
      </c>
      <c r="F23" s="5">
        <f t="shared" si="3"/>
        <v>6</v>
      </c>
      <c r="G23" s="75">
        <v>5</v>
      </c>
      <c r="H23" s="75">
        <v>1</v>
      </c>
      <c r="I23" s="76">
        <v>0</v>
      </c>
      <c r="J23" s="5">
        <f t="shared" si="4"/>
        <v>1</v>
      </c>
      <c r="K23" s="75">
        <v>1</v>
      </c>
      <c r="L23" s="76">
        <v>0</v>
      </c>
      <c r="M23" s="75">
        <v>0</v>
      </c>
      <c r="N23" s="75">
        <v>0</v>
      </c>
      <c r="O23" s="75"/>
      <c r="P23" s="145"/>
      <c r="Q23" s="85"/>
      <c r="R23" s="143"/>
    </row>
    <row r="24" spans="1:20" x14ac:dyDescent="0.25">
      <c r="A24" s="158">
        <v>15</v>
      </c>
      <c r="B24" s="159" t="s">
        <v>424</v>
      </c>
      <c r="C24" s="5">
        <f t="shared" ref="C24:C30" si="6">D24+E24</f>
        <v>327</v>
      </c>
      <c r="D24" s="75">
        <v>5</v>
      </c>
      <c r="E24" s="75">
        <v>322</v>
      </c>
      <c r="F24" s="5">
        <f t="shared" si="3"/>
        <v>323</v>
      </c>
      <c r="G24" s="75">
        <v>316</v>
      </c>
      <c r="H24" s="75">
        <v>7</v>
      </c>
      <c r="I24" s="76">
        <v>0</v>
      </c>
      <c r="J24" s="5">
        <f t="shared" si="4"/>
        <v>4</v>
      </c>
      <c r="K24" s="75">
        <v>4</v>
      </c>
      <c r="L24" s="76">
        <v>0</v>
      </c>
      <c r="M24" s="75">
        <v>0</v>
      </c>
      <c r="N24" s="75">
        <v>0</v>
      </c>
      <c r="O24" s="75">
        <v>322</v>
      </c>
      <c r="P24" s="145"/>
      <c r="Q24" s="85"/>
      <c r="R24" s="143"/>
    </row>
    <row r="25" spans="1:20" x14ac:dyDescent="0.25">
      <c r="A25" s="158">
        <v>16</v>
      </c>
      <c r="B25" s="159" t="s">
        <v>425</v>
      </c>
      <c r="C25" s="5">
        <f t="shared" si="6"/>
        <v>28</v>
      </c>
      <c r="D25" s="75">
        <v>6</v>
      </c>
      <c r="E25" s="75">
        <v>22</v>
      </c>
      <c r="F25" s="5">
        <f t="shared" si="3"/>
        <v>28</v>
      </c>
      <c r="G25" s="75">
        <v>6</v>
      </c>
      <c r="H25" s="75">
        <v>22</v>
      </c>
      <c r="I25" s="76">
        <v>0</v>
      </c>
      <c r="J25" s="5">
        <f t="shared" si="4"/>
        <v>0</v>
      </c>
      <c r="K25" s="75">
        <v>0</v>
      </c>
      <c r="L25" s="76">
        <v>0</v>
      </c>
      <c r="M25" s="75">
        <v>0</v>
      </c>
      <c r="N25" s="75">
        <v>6</v>
      </c>
      <c r="O25" s="75"/>
      <c r="P25" s="145"/>
      <c r="Q25" s="85"/>
      <c r="R25" s="143"/>
    </row>
    <row r="26" spans="1:20" x14ac:dyDescent="0.25">
      <c r="A26" s="158">
        <v>17</v>
      </c>
      <c r="B26" s="159" t="s">
        <v>492</v>
      </c>
      <c r="C26" s="5">
        <f t="shared" si="6"/>
        <v>1</v>
      </c>
      <c r="D26" s="75">
        <v>0</v>
      </c>
      <c r="E26" s="75">
        <v>1</v>
      </c>
      <c r="F26" s="5">
        <f t="shared" si="3"/>
        <v>1</v>
      </c>
      <c r="G26" s="75">
        <v>1</v>
      </c>
      <c r="H26" s="75">
        <v>0</v>
      </c>
      <c r="I26" s="76">
        <v>0</v>
      </c>
      <c r="J26" s="5">
        <f t="shared" si="4"/>
        <v>0</v>
      </c>
      <c r="K26" s="75">
        <v>0</v>
      </c>
      <c r="L26" s="76">
        <v>0</v>
      </c>
      <c r="M26" s="75">
        <v>0</v>
      </c>
      <c r="N26" s="75">
        <v>0</v>
      </c>
      <c r="O26" s="75">
        <v>1</v>
      </c>
      <c r="P26" s="145"/>
      <c r="Q26" s="85"/>
      <c r="R26" s="143"/>
    </row>
    <row r="27" spans="1:20" x14ac:dyDescent="0.25">
      <c r="A27" s="158">
        <v>18</v>
      </c>
      <c r="B27" s="159" t="s">
        <v>426</v>
      </c>
      <c r="C27" s="5">
        <f t="shared" si="6"/>
        <v>258</v>
      </c>
      <c r="D27" s="75">
        <v>2</v>
      </c>
      <c r="E27" s="75">
        <v>256</v>
      </c>
      <c r="F27" s="5">
        <f t="shared" si="3"/>
        <v>258</v>
      </c>
      <c r="G27" s="75">
        <v>141</v>
      </c>
      <c r="H27" s="75">
        <v>117</v>
      </c>
      <c r="I27" s="76">
        <v>0</v>
      </c>
      <c r="J27" s="5">
        <f t="shared" si="4"/>
        <v>0</v>
      </c>
      <c r="K27" s="75">
        <v>0</v>
      </c>
      <c r="L27" s="76">
        <v>0</v>
      </c>
      <c r="M27" s="75">
        <v>0</v>
      </c>
      <c r="N27" s="75">
        <v>0</v>
      </c>
      <c r="O27" s="75">
        <v>200</v>
      </c>
      <c r="P27" s="145"/>
      <c r="Q27" s="85"/>
      <c r="R27" s="143"/>
    </row>
    <row r="28" spans="1:20" x14ac:dyDescent="0.25">
      <c r="A28" s="158">
        <v>19</v>
      </c>
      <c r="B28" s="159" t="s">
        <v>427</v>
      </c>
      <c r="C28" s="5">
        <f t="shared" si="6"/>
        <v>8</v>
      </c>
      <c r="D28" s="75">
        <v>1</v>
      </c>
      <c r="E28" s="75">
        <v>7</v>
      </c>
      <c r="F28" s="5">
        <f t="shared" si="3"/>
        <v>7</v>
      </c>
      <c r="G28" s="75">
        <v>4</v>
      </c>
      <c r="H28" s="75">
        <v>3</v>
      </c>
      <c r="I28" s="76">
        <v>0</v>
      </c>
      <c r="J28" s="5">
        <f t="shared" si="4"/>
        <v>1</v>
      </c>
      <c r="K28" s="75">
        <v>1</v>
      </c>
      <c r="L28" s="76">
        <v>0</v>
      </c>
      <c r="M28" s="75">
        <v>0</v>
      </c>
      <c r="N28" s="75">
        <v>1</v>
      </c>
      <c r="O28" s="75">
        <v>7</v>
      </c>
      <c r="P28" s="145">
        <v>1</v>
      </c>
      <c r="Q28" s="85"/>
      <c r="R28" s="143"/>
    </row>
    <row r="29" spans="1:20" x14ac:dyDescent="0.25">
      <c r="A29" s="158">
        <v>20</v>
      </c>
      <c r="B29" s="159" t="s">
        <v>428</v>
      </c>
      <c r="C29" s="5">
        <f t="shared" si="6"/>
        <v>424</v>
      </c>
      <c r="D29" s="75">
        <v>8</v>
      </c>
      <c r="E29" s="75">
        <v>416</v>
      </c>
      <c r="F29" s="5">
        <f t="shared" si="3"/>
        <v>396</v>
      </c>
      <c r="G29" s="75">
        <v>369</v>
      </c>
      <c r="H29" s="75">
        <v>27</v>
      </c>
      <c r="I29" s="76">
        <v>0</v>
      </c>
      <c r="J29" s="5">
        <f t="shared" si="4"/>
        <v>28</v>
      </c>
      <c r="K29" s="75">
        <v>28</v>
      </c>
      <c r="L29" s="76">
        <v>0</v>
      </c>
      <c r="M29" s="75">
        <v>0</v>
      </c>
      <c r="N29" s="75">
        <v>16</v>
      </c>
      <c r="O29" s="75">
        <v>233</v>
      </c>
      <c r="P29" s="145"/>
      <c r="Q29" s="85"/>
      <c r="R29" s="143"/>
    </row>
    <row r="30" spans="1:20" x14ac:dyDescent="0.25">
      <c r="A30" s="158">
        <v>21</v>
      </c>
      <c r="B30" s="159" t="s">
        <v>429</v>
      </c>
      <c r="C30" s="5">
        <f t="shared" si="6"/>
        <v>3</v>
      </c>
      <c r="D30" s="75">
        <v>1</v>
      </c>
      <c r="E30" s="75">
        <v>2</v>
      </c>
      <c r="F30" s="5">
        <f t="shared" si="3"/>
        <v>3</v>
      </c>
      <c r="G30" s="75">
        <v>2</v>
      </c>
      <c r="H30" s="75">
        <v>1</v>
      </c>
      <c r="I30" s="76">
        <v>0</v>
      </c>
      <c r="J30" s="5">
        <f t="shared" si="4"/>
        <v>0</v>
      </c>
      <c r="K30" s="75">
        <v>0</v>
      </c>
      <c r="L30" s="76">
        <v>0</v>
      </c>
      <c r="M30" s="75">
        <v>0</v>
      </c>
      <c r="N30" s="75">
        <v>0</v>
      </c>
      <c r="O30" s="75">
        <v>2</v>
      </c>
      <c r="P30" s="145"/>
      <c r="Q30" s="85"/>
      <c r="R30" s="143"/>
    </row>
    <row r="31" spans="1:20" x14ac:dyDescent="0.25">
      <c r="A31" s="4"/>
      <c r="B31" s="115" t="s">
        <v>408</v>
      </c>
      <c r="C31" s="123">
        <f>SUM(C10:C30)</f>
        <v>7318</v>
      </c>
      <c r="D31" s="123">
        <f t="shared" ref="D31:Q31" si="7">SUM(D10:D30)</f>
        <v>1090</v>
      </c>
      <c r="E31" s="123">
        <f t="shared" si="7"/>
        <v>6228</v>
      </c>
      <c r="F31" s="123">
        <f t="shared" si="7"/>
        <v>6137</v>
      </c>
      <c r="G31" s="123">
        <f t="shared" si="7"/>
        <v>3795</v>
      </c>
      <c r="H31" s="123">
        <f t="shared" si="7"/>
        <v>2341</v>
      </c>
      <c r="I31" s="123">
        <f t="shared" si="7"/>
        <v>1</v>
      </c>
      <c r="J31" s="123">
        <f t="shared" si="7"/>
        <v>1140</v>
      </c>
      <c r="K31" s="123">
        <f t="shared" si="7"/>
        <v>1131</v>
      </c>
      <c r="L31" s="123">
        <f t="shared" si="7"/>
        <v>9</v>
      </c>
      <c r="M31" s="123">
        <f t="shared" si="7"/>
        <v>41</v>
      </c>
      <c r="N31" s="123">
        <f t="shared" si="7"/>
        <v>476</v>
      </c>
      <c r="O31" s="123">
        <f t="shared" si="7"/>
        <v>2175</v>
      </c>
      <c r="P31" s="123">
        <f t="shared" si="7"/>
        <v>113</v>
      </c>
      <c r="Q31" s="123">
        <f t="shared" si="7"/>
        <v>0</v>
      </c>
      <c r="R31" s="146"/>
      <c r="S31" s="162"/>
      <c r="T31">
        <f>N31/C31*100</f>
        <v>6.5045094288056839</v>
      </c>
    </row>
    <row r="32" spans="1:20" ht="21.75" customHeight="1" x14ac:dyDescent="0.25">
      <c r="A32" s="66" t="s">
        <v>18</v>
      </c>
      <c r="B32" s="236" t="s">
        <v>42</v>
      </c>
      <c r="C32" s="237"/>
      <c r="D32" s="237"/>
      <c r="E32" s="237"/>
      <c r="F32" s="237"/>
      <c r="G32" s="237"/>
      <c r="H32" s="237"/>
      <c r="I32" s="237"/>
      <c r="J32" s="237"/>
      <c r="K32" s="237"/>
      <c r="L32" s="237"/>
      <c r="M32" s="237"/>
      <c r="N32" s="237"/>
      <c r="O32" s="238"/>
      <c r="P32" s="147"/>
      <c r="Q32" s="85"/>
      <c r="R32" s="143"/>
    </row>
    <row r="33" spans="1:24" x14ac:dyDescent="0.25">
      <c r="A33" s="6">
        <v>1</v>
      </c>
      <c r="B33" s="5" t="s">
        <v>397</v>
      </c>
      <c r="C33" s="5">
        <f>D33+E33</f>
        <v>2668</v>
      </c>
      <c r="D33" s="75">
        <v>162</v>
      </c>
      <c r="E33" s="75">
        <v>2506</v>
      </c>
      <c r="F33" s="87">
        <f>G33+H33+I33</f>
        <v>2354</v>
      </c>
      <c r="G33" s="75">
        <v>345</v>
      </c>
      <c r="H33" s="75">
        <v>2009</v>
      </c>
      <c r="I33" s="76">
        <v>0</v>
      </c>
      <c r="J33" s="89">
        <f t="shared" ref="J33:J39" si="8">K33+L33</f>
        <v>314</v>
      </c>
      <c r="K33" s="75">
        <v>314</v>
      </c>
      <c r="L33" s="76">
        <v>0</v>
      </c>
      <c r="M33" s="75">
        <v>0</v>
      </c>
      <c r="N33" s="76">
        <v>0</v>
      </c>
      <c r="O33" s="75">
        <v>0</v>
      </c>
      <c r="P33" s="85">
        <v>0</v>
      </c>
      <c r="Q33" s="149">
        <v>0</v>
      </c>
    </row>
    <row r="34" spans="1:24" x14ac:dyDescent="0.25">
      <c r="A34" s="6">
        <v>2</v>
      </c>
      <c r="B34" s="5" t="s">
        <v>396</v>
      </c>
      <c r="C34" s="5">
        <f>D34+E34</f>
        <v>5</v>
      </c>
      <c r="D34" s="75">
        <v>0</v>
      </c>
      <c r="E34" s="75">
        <v>5</v>
      </c>
      <c r="F34" s="87">
        <f>G34+H34+I34</f>
        <v>5</v>
      </c>
      <c r="G34" s="75">
        <v>3</v>
      </c>
      <c r="H34" s="75">
        <v>2</v>
      </c>
      <c r="I34" s="76">
        <v>0</v>
      </c>
      <c r="J34" s="89">
        <f t="shared" si="8"/>
        <v>0</v>
      </c>
      <c r="K34" s="75">
        <v>0</v>
      </c>
      <c r="L34" s="76">
        <v>0</v>
      </c>
      <c r="M34" s="75">
        <v>0</v>
      </c>
      <c r="N34" s="75">
        <v>0</v>
      </c>
      <c r="O34" s="75">
        <v>0</v>
      </c>
      <c r="P34" s="85">
        <v>0</v>
      </c>
      <c r="Q34" s="85">
        <v>0</v>
      </c>
    </row>
    <row r="35" spans="1:24" x14ac:dyDescent="0.25">
      <c r="A35" s="160">
        <v>3</v>
      </c>
      <c r="B35" s="150" t="s">
        <v>34</v>
      </c>
      <c r="C35" s="150">
        <f t="shared" ref="C35:C39" si="9">D35+E35</f>
        <v>7467</v>
      </c>
      <c r="D35" s="151">
        <v>199</v>
      </c>
      <c r="E35" s="151">
        <v>7268</v>
      </c>
      <c r="F35" s="161">
        <f t="shared" ref="F35:F39" si="10">G35+H35+I35</f>
        <v>7275</v>
      </c>
      <c r="G35" s="151">
        <v>0</v>
      </c>
      <c r="H35" s="151">
        <v>7275</v>
      </c>
      <c r="I35" s="152">
        <v>0</v>
      </c>
      <c r="J35" s="89">
        <f t="shared" si="8"/>
        <v>192</v>
      </c>
      <c r="K35" s="151">
        <v>192</v>
      </c>
      <c r="L35" s="152">
        <v>0</v>
      </c>
      <c r="M35" s="151">
        <v>0</v>
      </c>
      <c r="N35" s="151">
        <v>0</v>
      </c>
      <c r="O35" s="151">
        <v>3338</v>
      </c>
      <c r="P35" s="153">
        <v>0</v>
      </c>
      <c r="Q35" s="153">
        <v>0</v>
      </c>
      <c r="U35" s="157"/>
    </row>
    <row r="36" spans="1:24" x14ac:dyDescent="0.25">
      <c r="A36" s="6">
        <v>4</v>
      </c>
      <c r="B36" s="5" t="s">
        <v>35</v>
      </c>
      <c r="C36" s="5">
        <f>D36+E36</f>
        <v>436</v>
      </c>
      <c r="D36" s="75">
        <v>25</v>
      </c>
      <c r="E36" s="75">
        <v>411</v>
      </c>
      <c r="F36" s="87">
        <f t="shared" si="10"/>
        <v>414</v>
      </c>
      <c r="G36" s="75">
        <v>70</v>
      </c>
      <c r="H36" s="75">
        <v>344</v>
      </c>
      <c r="I36" s="76">
        <v>0</v>
      </c>
      <c r="J36" s="89">
        <f t="shared" si="8"/>
        <v>22</v>
      </c>
      <c r="K36" s="75">
        <v>22</v>
      </c>
      <c r="L36" s="76">
        <v>0</v>
      </c>
      <c r="M36" s="75">
        <v>0</v>
      </c>
      <c r="N36" s="76">
        <v>0</v>
      </c>
      <c r="O36" s="75">
        <v>0</v>
      </c>
      <c r="P36" s="85">
        <v>0</v>
      </c>
      <c r="Q36" s="85">
        <v>0</v>
      </c>
    </row>
    <row r="37" spans="1:24" x14ac:dyDescent="0.25">
      <c r="A37" s="6">
        <v>5</v>
      </c>
      <c r="B37" s="5" t="s">
        <v>36</v>
      </c>
      <c r="C37" s="5">
        <f t="shared" si="9"/>
        <v>467</v>
      </c>
      <c r="D37" s="130">
        <v>0</v>
      </c>
      <c r="E37" s="130">
        <v>467</v>
      </c>
      <c r="F37" s="87">
        <f t="shared" si="10"/>
        <v>467</v>
      </c>
      <c r="G37" s="132">
        <v>0</v>
      </c>
      <c r="H37" s="132">
        <v>467</v>
      </c>
      <c r="I37" s="131">
        <v>0</v>
      </c>
      <c r="J37" s="89">
        <f t="shared" si="8"/>
        <v>0</v>
      </c>
      <c r="K37" s="134">
        <v>0</v>
      </c>
      <c r="L37" s="133">
        <v>0</v>
      </c>
      <c r="M37" s="134">
        <v>0</v>
      </c>
      <c r="N37" s="75">
        <v>0</v>
      </c>
      <c r="O37" s="75">
        <v>0</v>
      </c>
      <c r="P37" s="85">
        <v>0</v>
      </c>
      <c r="Q37" s="85">
        <v>0</v>
      </c>
    </row>
    <row r="38" spans="1:24" x14ac:dyDescent="0.25">
      <c r="A38" s="6">
        <v>6</v>
      </c>
      <c r="B38" s="5" t="s">
        <v>37</v>
      </c>
      <c r="C38" s="5">
        <f t="shared" si="9"/>
        <v>424</v>
      </c>
      <c r="D38" s="75">
        <v>20</v>
      </c>
      <c r="E38" s="75">
        <v>404</v>
      </c>
      <c r="F38" s="87">
        <f t="shared" si="10"/>
        <v>404</v>
      </c>
      <c r="G38" s="75">
        <v>404</v>
      </c>
      <c r="H38" s="75">
        <v>0</v>
      </c>
      <c r="I38" s="76">
        <v>0</v>
      </c>
      <c r="J38" s="89">
        <f t="shared" si="8"/>
        <v>20</v>
      </c>
      <c r="K38" s="75">
        <v>20</v>
      </c>
      <c r="L38" s="76">
        <v>0</v>
      </c>
      <c r="M38" s="75">
        <v>0</v>
      </c>
      <c r="N38" s="75">
        <v>0</v>
      </c>
      <c r="O38" s="75">
        <v>0</v>
      </c>
      <c r="P38" s="85">
        <v>0</v>
      </c>
      <c r="Q38" s="85">
        <v>0</v>
      </c>
    </row>
    <row r="39" spans="1:24" x14ac:dyDescent="0.25">
      <c r="A39" s="6">
        <v>7</v>
      </c>
      <c r="B39" s="5" t="s">
        <v>409</v>
      </c>
      <c r="C39" s="5">
        <f t="shared" si="9"/>
        <v>0</v>
      </c>
      <c r="D39" s="75">
        <v>0</v>
      </c>
      <c r="E39" s="75">
        <v>0</v>
      </c>
      <c r="F39" s="87">
        <f t="shared" si="10"/>
        <v>0</v>
      </c>
      <c r="G39" s="75">
        <v>0</v>
      </c>
      <c r="H39" s="75">
        <v>0</v>
      </c>
      <c r="I39" s="76">
        <v>0</v>
      </c>
      <c r="J39" s="89">
        <f t="shared" si="8"/>
        <v>0</v>
      </c>
      <c r="K39" s="75">
        <v>0</v>
      </c>
      <c r="L39" s="76">
        <v>0</v>
      </c>
      <c r="M39" s="75">
        <v>0</v>
      </c>
      <c r="N39" s="75">
        <v>0</v>
      </c>
      <c r="O39" s="75">
        <v>0</v>
      </c>
      <c r="P39" s="85">
        <v>0</v>
      </c>
      <c r="Q39" s="85">
        <v>0</v>
      </c>
      <c r="R39" s="141"/>
    </row>
    <row r="40" spans="1:24" s="122" customFormat="1" x14ac:dyDescent="0.25">
      <c r="A40" s="68"/>
      <c r="B40" s="8" t="s">
        <v>400</v>
      </c>
      <c r="C40" s="8">
        <f>SUM(C33:C39)</f>
        <v>11467</v>
      </c>
      <c r="D40" s="8">
        <f t="shared" ref="D40:Q40" si="11">SUM(D33:D39)</f>
        <v>406</v>
      </c>
      <c r="E40" s="8">
        <f t="shared" si="11"/>
        <v>11061</v>
      </c>
      <c r="F40" s="8">
        <f t="shared" si="11"/>
        <v>10919</v>
      </c>
      <c r="G40" s="8">
        <f t="shared" si="11"/>
        <v>822</v>
      </c>
      <c r="H40" s="8">
        <f t="shared" si="11"/>
        <v>10097</v>
      </c>
      <c r="I40" s="8">
        <f t="shared" si="11"/>
        <v>0</v>
      </c>
      <c r="J40" s="8">
        <f t="shared" si="11"/>
        <v>548</v>
      </c>
      <c r="K40" s="8">
        <f t="shared" si="11"/>
        <v>548</v>
      </c>
      <c r="L40" s="8">
        <f t="shared" si="11"/>
        <v>0</v>
      </c>
      <c r="M40" s="8">
        <f t="shared" si="11"/>
        <v>0</v>
      </c>
      <c r="N40" s="8">
        <f t="shared" si="11"/>
        <v>0</v>
      </c>
      <c r="O40" s="8">
        <f t="shared" si="11"/>
        <v>3338</v>
      </c>
      <c r="P40" s="8">
        <f t="shared" si="11"/>
        <v>0</v>
      </c>
      <c r="Q40" s="8">
        <f t="shared" si="11"/>
        <v>0</v>
      </c>
    </row>
    <row r="41" spans="1:24" x14ac:dyDescent="0.25">
      <c r="A41" s="5"/>
      <c r="B41" s="68" t="s">
        <v>38</v>
      </c>
      <c r="C41" s="123">
        <f t="shared" ref="C41:Q41" si="12">C40+C31</f>
        <v>18785</v>
      </c>
      <c r="D41" s="123">
        <f t="shared" si="12"/>
        <v>1496</v>
      </c>
      <c r="E41" s="123">
        <f t="shared" si="12"/>
        <v>17289</v>
      </c>
      <c r="F41" s="123">
        <f t="shared" si="12"/>
        <v>17056</v>
      </c>
      <c r="G41" s="123">
        <f t="shared" si="12"/>
        <v>4617</v>
      </c>
      <c r="H41" s="123">
        <f t="shared" si="12"/>
        <v>12438</v>
      </c>
      <c r="I41" s="123">
        <f t="shared" si="12"/>
        <v>1</v>
      </c>
      <c r="J41" s="123">
        <f t="shared" si="12"/>
        <v>1688</v>
      </c>
      <c r="K41" s="123">
        <f t="shared" si="12"/>
        <v>1679</v>
      </c>
      <c r="L41" s="123">
        <f>L40+L31</f>
        <v>9</v>
      </c>
      <c r="M41" s="123">
        <f t="shared" si="12"/>
        <v>41</v>
      </c>
      <c r="N41" s="123">
        <f t="shared" si="12"/>
        <v>476</v>
      </c>
      <c r="O41" s="123">
        <f t="shared" si="12"/>
        <v>5513</v>
      </c>
      <c r="P41" s="123">
        <f t="shared" si="12"/>
        <v>113</v>
      </c>
      <c r="Q41" s="123">
        <f t="shared" si="12"/>
        <v>0</v>
      </c>
      <c r="R41" s="163"/>
      <c r="S41" s="143"/>
      <c r="T41" s="143"/>
      <c r="U41" s="143"/>
      <c r="V41" s="143"/>
      <c r="W41" s="143"/>
      <c r="X41" s="143"/>
    </row>
    <row r="42" spans="1:24" x14ac:dyDescent="0.25">
      <c r="A42" s="29"/>
      <c r="B42" s="42"/>
      <c r="C42" s="88"/>
      <c r="D42" s="88"/>
      <c r="E42" s="88"/>
      <c r="F42" s="88"/>
      <c r="G42" s="88">
        <f>G41+H41</f>
        <v>17055</v>
      </c>
      <c r="H42" s="88"/>
      <c r="I42" s="88"/>
      <c r="J42" s="88"/>
      <c r="K42" s="88"/>
      <c r="L42" s="88"/>
      <c r="M42" s="88"/>
      <c r="N42" s="88"/>
      <c r="O42" s="88"/>
      <c r="P42" s="143"/>
      <c r="S42" s="144"/>
      <c r="T42" s="144"/>
      <c r="U42" s="144"/>
      <c r="V42" s="144"/>
      <c r="W42" s="144"/>
      <c r="X42" s="144"/>
    </row>
    <row r="43" spans="1:24" x14ac:dyDescent="0.25">
      <c r="F43" t="s">
        <v>390</v>
      </c>
      <c r="G43">
        <f>G42/F41*100</f>
        <v>99.994136960600372</v>
      </c>
      <c r="H43" t="s">
        <v>391</v>
      </c>
      <c r="S43" s="144"/>
      <c r="T43" s="142"/>
      <c r="U43" s="142"/>
      <c r="V43" s="144"/>
      <c r="W43" s="144"/>
      <c r="X43" s="144"/>
    </row>
    <row r="44" spans="1:24" x14ac:dyDescent="0.25">
      <c r="B44" s="70"/>
      <c r="C44" s="70"/>
      <c r="D44" s="70"/>
      <c r="E44" s="70"/>
      <c r="F44" s="70"/>
      <c r="G44" s="70"/>
      <c r="H44" s="70"/>
      <c r="I44" s="70"/>
      <c r="J44" s="70"/>
      <c r="K44" s="70"/>
      <c r="L44" s="70"/>
      <c r="M44" s="70"/>
      <c r="N44" s="70"/>
      <c r="O44" s="70"/>
      <c r="S44" s="144"/>
      <c r="T44" s="144"/>
      <c r="U44" s="144"/>
      <c r="V44" s="144"/>
      <c r="W44" s="144"/>
      <c r="X44" s="144"/>
    </row>
    <row r="45" spans="1:24" x14ac:dyDescent="0.25">
      <c r="G45">
        <f>O41/C41*100</f>
        <v>29.347883949960075</v>
      </c>
      <c r="J45">
        <f>C39-H39</f>
        <v>0</v>
      </c>
      <c r="S45" s="144"/>
      <c r="T45" s="144"/>
      <c r="U45" s="144"/>
      <c r="V45" s="144"/>
      <c r="W45" s="144"/>
      <c r="X45" s="144"/>
    </row>
  </sheetData>
  <mergeCells count="22">
    <mergeCell ref="B32:O32"/>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4" zoomScale="93" zoomScaleNormal="93" workbookViewId="0">
      <pane xSplit="15" ySplit="1" topLeftCell="P5" activePane="bottomRight" state="frozen"/>
      <selection activeCell="A4" sqref="A4"/>
      <selection pane="topRight" activeCell="P4" sqref="P4"/>
      <selection pane="bottomLeft" activeCell="A5" sqref="A5"/>
      <selection pane="bottomRight" activeCell="Q21" sqref="Q21"/>
    </sheetView>
  </sheetViews>
  <sheetFormatPr defaultRowHeight="15" x14ac:dyDescent="0.25"/>
  <cols>
    <col min="1" max="1" width="5.140625" customWidth="1"/>
    <col min="2" max="2" width="20.85546875" customWidth="1"/>
    <col min="3" max="13" width="6.42578125" customWidth="1"/>
    <col min="14" max="14" width="7.28515625" customWidth="1"/>
    <col min="15" max="15" width="6.42578125" customWidth="1"/>
    <col min="16" max="16" width="6.28515625" customWidth="1"/>
  </cols>
  <sheetData>
    <row r="1" spans="1:16" x14ac:dyDescent="0.25">
      <c r="A1" s="247" t="s">
        <v>371</v>
      </c>
      <c r="B1" s="247"/>
      <c r="C1" s="69"/>
      <c r="D1" s="69"/>
      <c r="E1" s="69"/>
      <c r="F1" s="69"/>
      <c r="G1" s="69"/>
      <c r="H1" s="69"/>
      <c r="I1" s="69"/>
      <c r="J1" s="69"/>
      <c r="K1" s="69"/>
      <c r="M1" s="67"/>
      <c r="N1" s="248" t="s">
        <v>20</v>
      </c>
      <c r="O1" s="248"/>
    </row>
    <row r="2" spans="1:16" x14ac:dyDescent="0.25">
      <c r="A2" s="247" t="s">
        <v>372</v>
      </c>
      <c r="B2" s="247"/>
      <c r="C2" s="69"/>
      <c r="D2" s="69"/>
      <c r="E2" s="69"/>
      <c r="F2" s="69"/>
      <c r="G2" s="69"/>
      <c r="H2" s="69"/>
      <c r="I2" s="69"/>
      <c r="J2" s="69"/>
      <c r="K2" s="69"/>
      <c r="M2" s="67"/>
      <c r="N2" s="67"/>
      <c r="O2" s="67"/>
    </row>
    <row r="3" spans="1:16" ht="48.75" customHeight="1" x14ac:dyDescent="0.25">
      <c r="A3" s="239" t="s">
        <v>410</v>
      </c>
      <c r="B3" s="239"/>
      <c r="C3" s="239"/>
      <c r="D3" s="239"/>
      <c r="E3" s="239"/>
      <c r="F3" s="239"/>
      <c r="G3" s="239"/>
      <c r="H3" s="239"/>
      <c r="I3" s="239"/>
      <c r="J3" s="239"/>
      <c r="K3" s="239"/>
      <c r="L3" s="239"/>
      <c r="M3" s="239"/>
      <c r="N3" s="239"/>
      <c r="O3" s="239"/>
    </row>
    <row r="4" spans="1:16" ht="1.5" customHeight="1" x14ac:dyDescent="0.25">
      <c r="C4" s="240"/>
      <c r="D4" s="240"/>
      <c r="E4" s="240"/>
      <c r="F4" s="240"/>
      <c r="G4" s="240"/>
      <c r="H4" s="240"/>
      <c r="I4" s="240"/>
      <c r="J4" s="240"/>
      <c r="K4" s="240"/>
      <c r="L4" s="240"/>
      <c r="M4" s="240"/>
    </row>
    <row r="5" spans="1:16" s="1" customFormat="1" ht="49.5" customHeight="1" x14ac:dyDescent="0.25">
      <c r="A5" s="239" t="s">
        <v>494</v>
      </c>
      <c r="B5" s="239"/>
      <c r="C5" s="239"/>
      <c r="D5" s="239"/>
      <c r="E5" s="239"/>
      <c r="F5" s="239"/>
      <c r="G5" s="239"/>
      <c r="H5" s="239"/>
      <c r="I5" s="239"/>
      <c r="J5" s="239"/>
      <c r="K5" s="239"/>
      <c r="L5" s="239"/>
      <c r="M5" s="239"/>
      <c r="N5" s="239"/>
      <c r="O5" s="239"/>
      <c r="P5" s="242" t="s">
        <v>414</v>
      </c>
    </row>
    <row r="6" spans="1:16" s="1" customFormat="1" ht="32.25" customHeight="1" x14ac:dyDescent="0.2">
      <c r="A6" s="233" t="s">
        <v>15</v>
      </c>
      <c r="B6" s="233" t="s">
        <v>180</v>
      </c>
      <c r="C6" s="241" t="s">
        <v>2</v>
      </c>
      <c r="D6" s="241"/>
      <c r="E6" s="241"/>
      <c r="F6" s="241" t="s">
        <v>13</v>
      </c>
      <c r="G6" s="241"/>
      <c r="H6" s="241"/>
      <c r="I6" s="241"/>
      <c r="J6" s="241" t="s">
        <v>3</v>
      </c>
      <c r="K6" s="241"/>
      <c r="L6" s="241"/>
      <c r="M6" s="233" t="s">
        <v>11</v>
      </c>
      <c r="N6" s="233" t="s">
        <v>12</v>
      </c>
      <c r="O6" s="233" t="s">
        <v>65</v>
      </c>
      <c r="P6" s="242"/>
    </row>
    <row r="7" spans="1:16" s="1" customFormat="1" ht="87.75" customHeight="1" x14ac:dyDescent="0.2">
      <c r="A7" s="234"/>
      <c r="B7" s="234"/>
      <c r="C7" s="241" t="s">
        <v>4</v>
      </c>
      <c r="D7" s="246" t="s">
        <v>5</v>
      </c>
      <c r="E7" s="246"/>
      <c r="F7" s="241" t="s">
        <v>4</v>
      </c>
      <c r="G7" s="243" t="s">
        <v>5</v>
      </c>
      <c r="H7" s="244"/>
      <c r="I7" s="245"/>
      <c r="J7" s="241" t="s">
        <v>4</v>
      </c>
      <c r="K7" s="246" t="s">
        <v>5</v>
      </c>
      <c r="L7" s="246"/>
      <c r="M7" s="234"/>
      <c r="N7" s="234"/>
      <c r="O7" s="234"/>
      <c r="P7" s="242"/>
    </row>
    <row r="8" spans="1:16" ht="75.75" customHeight="1" x14ac:dyDescent="0.25">
      <c r="A8" s="235"/>
      <c r="B8" s="235"/>
      <c r="C8" s="241"/>
      <c r="D8" s="27" t="s">
        <v>6</v>
      </c>
      <c r="E8" s="27" t="s">
        <v>7</v>
      </c>
      <c r="F8" s="241"/>
      <c r="G8" s="27" t="s">
        <v>14</v>
      </c>
      <c r="H8" s="27" t="s">
        <v>8</v>
      </c>
      <c r="I8" s="27" t="s">
        <v>9</v>
      </c>
      <c r="J8" s="241"/>
      <c r="K8" s="27" t="s">
        <v>10</v>
      </c>
      <c r="L8" s="27" t="s">
        <v>185</v>
      </c>
      <c r="M8" s="235"/>
      <c r="N8" s="235"/>
      <c r="O8" s="235"/>
      <c r="P8" s="85"/>
    </row>
    <row r="9" spans="1:16" x14ac:dyDescent="0.25">
      <c r="A9" s="12" t="s">
        <v>44</v>
      </c>
      <c r="B9" s="12" t="s">
        <v>56</v>
      </c>
      <c r="C9" s="19" t="s">
        <v>64</v>
      </c>
      <c r="D9" s="11">
        <v>2</v>
      </c>
      <c r="E9" s="11">
        <v>3</v>
      </c>
      <c r="F9" s="11">
        <v>4</v>
      </c>
      <c r="G9" s="11">
        <v>5</v>
      </c>
      <c r="H9" s="11">
        <v>6</v>
      </c>
      <c r="I9" s="11">
        <v>7</v>
      </c>
      <c r="J9" s="11">
        <v>8</v>
      </c>
      <c r="K9" s="11">
        <v>9</v>
      </c>
      <c r="L9" s="11">
        <v>10</v>
      </c>
      <c r="M9" s="11">
        <v>11</v>
      </c>
      <c r="N9" s="11">
        <v>12</v>
      </c>
      <c r="O9" s="11">
        <v>13</v>
      </c>
      <c r="P9" s="5"/>
    </row>
    <row r="10" spans="1:16" x14ac:dyDescent="0.25">
      <c r="A10" s="6"/>
      <c r="B10" s="5" t="s">
        <v>190</v>
      </c>
      <c r="C10" s="5">
        <f>F10+J10+M10</f>
        <v>1022</v>
      </c>
      <c r="D10" s="75">
        <v>12</v>
      </c>
      <c r="E10" s="75">
        <v>1010</v>
      </c>
      <c r="F10" s="5">
        <f>G10+H10+I10</f>
        <v>1002</v>
      </c>
      <c r="G10" s="75">
        <v>955</v>
      </c>
      <c r="H10" s="75">
        <v>47</v>
      </c>
      <c r="I10" s="76">
        <v>0</v>
      </c>
      <c r="J10" s="5">
        <f>K10+L10</f>
        <v>18</v>
      </c>
      <c r="K10" s="75">
        <v>18</v>
      </c>
      <c r="L10" s="76">
        <v>0</v>
      </c>
      <c r="M10" s="75">
        <v>2</v>
      </c>
      <c r="N10" s="75">
        <v>8</v>
      </c>
      <c r="O10" s="85">
        <v>907</v>
      </c>
      <c r="P10" s="5"/>
    </row>
    <row r="11" spans="1:16" x14ac:dyDescent="0.25">
      <c r="A11" s="6">
        <v>2</v>
      </c>
      <c r="B11" s="5" t="s">
        <v>191</v>
      </c>
      <c r="C11" s="5">
        <f>F11+J11+M11</f>
        <v>1065</v>
      </c>
      <c r="D11" s="75">
        <v>6</v>
      </c>
      <c r="E11" s="75">
        <v>1059</v>
      </c>
      <c r="F11" s="5">
        <f>G11+H11+I11</f>
        <v>1041</v>
      </c>
      <c r="G11" s="75">
        <v>1037</v>
      </c>
      <c r="H11" s="75">
        <v>4</v>
      </c>
      <c r="I11" s="76">
        <v>0</v>
      </c>
      <c r="J11" s="5">
        <f t="shared" ref="J11:J25" si="0">K11+L11</f>
        <v>24</v>
      </c>
      <c r="K11" s="75">
        <v>23</v>
      </c>
      <c r="L11" s="76">
        <v>1</v>
      </c>
      <c r="M11" s="75">
        <v>0</v>
      </c>
      <c r="N11" s="75">
        <v>7</v>
      </c>
      <c r="O11" s="85">
        <v>531</v>
      </c>
      <c r="P11" s="5"/>
    </row>
    <row r="12" spans="1:16" x14ac:dyDescent="0.25">
      <c r="A12" s="6">
        <v>3</v>
      </c>
      <c r="B12" s="5" t="s">
        <v>192</v>
      </c>
      <c r="C12" s="5">
        <f t="shared" ref="C12:C25" si="1">F12+J12+M12</f>
        <v>586</v>
      </c>
      <c r="D12" s="75">
        <v>33</v>
      </c>
      <c r="E12" s="75">
        <v>553</v>
      </c>
      <c r="F12" s="5">
        <f t="shared" ref="F12:F25" si="2">G12+H12+I12</f>
        <v>565</v>
      </c>
      <c r="G12" s="75">
        <v>544</v>
      </c>
      <c r="H12" s="75">
        <v>21</v>
      </c>
      <c r="I12" s="76">
        <v>0</v>
      </c>
      <c r="J12" s="5">
        <f t="shared" si="0"/>
        <v>19</v>
      </c>
      <c r="K12" s="75">
        <v>18</v>
      </c>
      <c r="L12" s="76">
        <v>1</v>
      </c>
      <c r="M12" s="75">
        <v>2</v>
      </c>
      <c r="N12" s="75">
        <v>28</v>
      </c>
      <c r="O12" s="85">
        <v>314</v>
      </c>
      <c r="P12" s="5"/>
    </row>
    <row r="13" spans="1:16" x14ac:dyDescent="0.25">
      <c r="A13" s="6">
        <v>4</v>
      </c>
      <c r="B13" s="5" t="s">
        <v>193</v>
      </c>
      <c r="C13" s="5">
        <f t="shared" si="1"/>
        <v>1192</v>
      </c>
      <c r="D13" s="75">
        <v>39</v>
      </c>
      <c r="E13" s="75">
        <v>1153</v>
      </c>
      <c r="F13" s="5">
        <f t="shared" si="2"/>
        <v>1159</v>
      </c>
      <c r="G13" s="75">
        <v>1134</v>
      </c>
      <c r="H13" s="75">
        <v>25</v>
      </c>
      <c r="I13" s="76">
        <v>0</v>
      </c>
      <c r="J13" s="5">
        <f t="shared" si="0"/>
        <v>33</v>
      </c>
      <c r="K13" s="75">
        <v>33</v>
      </c>
      <c r="L13" s="76">
        <v>0</v>
      </c>
      <c r="M13" s="75">
        <v>0</v>
      </c>
      <c r="N13" s="75">
        <v>25</v>
      </c>
      <c r="O13" s="85">
        <v>208</v>
      </c>
      <c r="P13" s="5">
        <v>1</v>
      </c>
    </row>
    <row r="14" spans="1:16" x14ac:dyDescent="0.25">
      <c r="A14" s="6">
        <v>5</v>
      </c>
      <c r="B14" s="5" t="s">
        <v>194</v>
      </c>
      <c r="C14" s="5">
        <f t="shared" si="1"/>
        <v>946</v>
      </c>
      <c r="D14" s="75">
        <v>5</v>
      </c>
      <c r="E14" s="75">
        <v>941</v>
      </c>
      <c r="F14" s="5">
        <f t="shared" si="2"/>
        <v>934</v>
      </c>
      <c r="G14" s="75">
        <v>912</v>
      </c>
      <c r="H14" s="75">
        <v>22</v>
      </c>
      <c r="I14" s="76">
        <v>0</v>
      </c>
      <c r="J14" s="5">
        <f t="shared" si="0"/>
        <v>12</v>
      </c>
      <c r="K14" s="75">
        <v>12</v>
      </c>
      <c r="L14" s="76">
        <v>0</v>
      </c>
      <c r="M14" s="75">
        <v>0</v>
      </c>
      <c r="N14" s="75">
        <v>6</v>
      </c>
      <c r="O14" s="85">
        <v>900</v>
      </c>
      <c r="P14" s="5"/>
    </row>
    <row r="15" spans="1:16" x14ac:dyDescent="0.25">
      <c r="A15" s="6">
        <v>6</v>
      </c>
      <c r="B15" s="5" t="s">
        <v>195</v>
      </c>
      <c r="C15" s="5">
        <f t="shared" si="1"/>
        <v>880</v>
      </c>
      <c r="D15" s="75">
        <v>29</v>
      </c>
      <c r="E15" s="75">
        <v>851</v>
      </c>
      <c r="F15" s="5">
        <f t="shared" si="2"/>
        <v>856</v>
      </c>
      <c r="G15" s="75">
        <v>838</v>
      </c>
      <c r="H15" s="75">
        <v>18</v>
      </c>
      <c r="I15" s="76">
        <v>0</v>
      </c>
      <c r="J15" s="5">
        <f t="shared" si="0"/>
        <v>24</v>
      </c>
      <c r="K15" s="75">
        <v>24</v>
      </c>
      <c r="L15" s="76">
        <v>0</v>
      </c>
      <c r="M15" s="75">
        <v>0</v>
      </c>
      <c r="N15" s="75">
        <v>16</v>
      </c>
      <c r="O15" s="85">
        <v>370</v>
      </c>
      <c r="P15" s="5"/>
    </row>
    <row r="16" spans="1:16" x14ac:dyDescent="0.25">
      <c r="A16" s="6">
        <v>7</v>
      </c>
      <c r="B16" s="5" t="s">
        <v>196</v>
      </c>
      <c r="C16" s="5">
        <f t="shared" si="1"/>
        <v>304</v>
      </c>
      <c r="D16" s="75">
        <v>7</v>
      </c>
      <c r="E16" s="75">
        <v>297</v>
      </c>
      <c r="F16" s="5">
        <f t="shared" si="2"/>
        <v>299</v>
      </c>
      <c r="G16" s="75">
        <v>295</v>
      </c>
      <c r="H16" s="75">
        <v>4</v>
      </c>
      <c r="I16" s="76">
        <v>0</v>
      </c>
      <c r="J16" s="5">
        <f t="shared" si="0"/>
        <v>4</v>
      </c>
      <c r="K16" s="75">
        <v>4</v>
      </c>
      <c r="L16" s="76">
        <v>0</v>
      </c>
      <c r="M16" s="75">
        <v>1</v>
      </c>
      <c r="N16" s="75">
        <v>3</v>
      </c>
      <c r="O16" s="85">
        <v>148</v>
      </c>
      <c r="P16" s="5"/>
    </row>
    <row r="17" spans="1:16" x14ac:dyDescent="0.25">
      <c r="A17" s="6">
        <v>8</v>
      </c>
      <c r="B17" s="5" t="s">
        <v>197</v>
      </c>
      <c r="C17" s="5">
        <f t="shared" si="1"/>
        <v>643</v>
      </c>
      <c r="D17" s="75">
        <v>4</v>
      </c>
      <c r="E17" s="75">
        <v>639</v>
      </c>
      <c r="F17" s="5">
        <f t="shared" si="2"/>
        <v>633</v>
      </c>
      <c r="G17" s="75">
        <v>605</v>
      </c>
      <c r="H17" s="75">
        <v>28</v>
      </c>
      <c r="I17" s="76">
        <v>0</v>
      </c>
      <c r="J17" s="5">
        <f t="shared" si="0"/>
        <v>8</v>
      </c>
      <c r="K17" s="75">
        <v>8</v>
      </c>
      <c r="L17" s="76">
        <v>0</v>
      </c>
      <c r="M17" s="75">
        <v>2</v>
      </c>
      <c r="N17" s="75">
        <v>7</v>
      </c>
      <c r="O17" s="85">
        <v>461</v>
      </c>
      <c r="P17" s="5"/>
    </row>
    <row r="18" spans="1:16" x14ac:dyDescent="0.25">
      <c r="A18" s="6">
        <v>9</v>
      </c>
      <c r="B18" s="5" t="s">
        <v>198</v>
      </c>
      <c r="C18" s="5">
        <f t="shared" si="1"/>
        <v>859</v>
      </c>
      <c r="D18" s="75">
        <v>26</v>
      </c>
      <c r="E18" s="75">
        <v>833</v>
      </c>
      <c r="F18" s="5">
        <f t="shared" si="2"/>
        <v>855</v>
      </c>
      <c r="G18" s="75">
        <v>841</v>
      </c>
      <c r="H18" s="75">
        <v>14</v>
      </c>
      <c r="I18" s="76">
        <v>0</v>
      </c>
      <c r="J18" s="5">
        <f t="shared" si="0"/>
        <v>4</v>
      </c>
      <c r="K18" s="75">
        <v>4</v>
      </c>
      <c r="L18" s="76">
        <v>0</v>
      </c>
      <c r="M18" s="75">
        <v>0</v>
      </c>
      <c r="N18" s="75">
        <v>19</v>
      </c>
      <c r="O18" s="85">
        <v>639</v>
      </c>
      <c r="P18" s="5">
        <v>2</v>
      </c>
    </row>
    <row r="19" spans="1:16" x14ac:dyDescent="0.25">
      <c r="A19" s="6">
        <v>10</v>
      </c>
      <c r="B19" s="5" t="s">
        <v>199</v>
      </c>
      <c r="C19" s="5">
        <f t="shared" si="1"/>
        <v>753</v>
      </c>
      <c r="D19" s="75">
        <v>17</v>
      </c>
      <c r="E19" s="75">
        <v>736</v>
      </c>
      <c r="F19" s="5">
        <f t="shared" si="2"/>
        <v>746</v>
      </c>
      <c r="G19" s="75">
        <v>726</v>
      </c>
      <c r="H19" s="75">
        <v>16</v>
      </c>
      <c r="I19" s="76">
        <v>4</v>
      </c>
      <c r="J19" s="5">
        <f t="shared" si="0"/>
        <v>7</v>
      </c>
      <c r="K19" s="75">
        <v>7</v>
      </c>
      <c r="L19" s="76">
        <v>0</v>
      </c>
      <c r="M19" s="75">
        <v>0</v>
      </c>
      <c r="N19" s="75">
        <v>13</v>
      </c>
      <c r="O19" s="85">
        <v>132</v>
      </c>
      <c r="P19" s="5">
        <v>1</v>
      </c>
    </row>
    <row r="20" spans="1:16" x14ac:dyDescent="0.25">
      <c r="A20" s="6">
        <v>11</v>
      </c>
      <c r="B20" s="5" t="s">
        <v>200</v>
      </c>
      <c r="C20" s="5">
        <f t="shared" si="1"/>
        <v>402</v>
      </c>
      <c r="D20" s="75">
        <v>12</v>
      </c>
      <c r="E20" s="75">
        <v>390</v>
      </c>
      <c r="F20" s="5">
        <f t="shared" si="2"/>
        <v>381</v>
      </c>
      <c r="G20" s="75">
        <v>364</v>
      </c>
      <c r="H20" s="75">
        <v>15</v>
      </c>
      <c r="I20" s="76">
        <v>2</v>
      </c>
      <c r="J20" s="5">
        <f t="shared" si="0"/>
        <v>18</v>
      </c>
      <c r="K20" s="75">
        <v>18</v>
      </c>
      <c r="L20" s="76">
        <v>0</v>
      </c>
      <c r="M20" s="75">
        <v>3</v>
      </c>
      <c r="N20" s="75">
        <v>17</v>
      </c>
      <c r="O20" s="85">
        <v>197</v>
      </c>
      <c r="P20" s="5"/>
    </row>
    <row r="21" spans="1:16" x14ac:dyDescent="0.25">
      <c r="A21" s="6">
        <v>12</v>
      </c>
      <c r="B21" s="5" t="s">
        <v>201</v>
      </c>
      <c r="C21" s="5">
        <f t="shared" si="1"/>
        <v>589</v>
      </c>
      <c r="D21" s="75">
        <v>12</v>
      </c>
      <c r="E21" s="75">
        <v>577</v>
      </c>
      <c r="F21" s="5">
        <f t="shared" si="2"/>
        <v>573</v>
      </c>
      <c r="G21" s="75">
        <v>551</v>
      </c>
      <c r="H21" s="75">
        <v>22</v>
      </c>
      <c r="I21" s="76">
        <v>0</v>
      </c>
      <c r="J21" s="5">
        <f t="shared" si="0"/>
        <v>15</v>
      </c>
      <c r="K21" s="75">
        <v>14</v>
      </c>
      <c r="L21" s="76">
        <v>1</v>
      </c>
      <c r="M21" s="75">
        <v>1</v>
      </c>
      <c r="N21" s="75">
        <v>8</v>
      </c>
      <c r="O21" s="85">
        <v>131</v>
      </c>
      <c r="P21" s="5"/>
    </row>
    <row r="22" spans="1:16" x14ac:dyDescent="0.25">
      <c r="A22" s="6">
        <v>13</v>
      </c>
      <c r="B22" s="5" t="s">
        <v>202</v>
      </c>
      <c r="C22" s="5">
        <f t="shared" si="1"/>
        <v>909</v>
      </c>
      <c r="D22" s="75">
        <v>21</v>
      </c>
      <c r="E22" s="75">
        <v>888</v>
      </c>
      <c r="F22" s="5">
        <f t="shared" si="2"/>
        <v>883</v>
      </c>
      <c r="G22" s="75">
        <v>855</v>
      </c>
      <c r="H22" s="75">
        <v>26</v>
      </c>
      <c r="I22" s="76">
        <v>2</v>
      </c>
      <c r="J22" s="5">
        <f t="shared" si="0"/>
        <v>23</v>
      </c>
      <c r="K22" s="75">
        <v>22</v>
      </c>
      <c r="L22" s="76">
        <v>1</v>
      </c>
      <c r="M22" s="75">
        <v>3</v>
      </c>
      <c r="N22" s="75">
        <v>27</v>
      </c>
      <c r="O22" s="85">
        <v>75</v>
      </c>
      <c r="P22" s="85"/>
    </row>
    <row r="23" spans="1:16" x14ac:dyDescent="0.25">
      <c r="A23" s="6">
        <v>14</v>
      </c>
      <c r="B23" s="5" t="s">
        <v>203</v>
      </c>
      <c r="C23" s="5">
        <f t="shared" si="1"/>
        <v>151</v>
      </c>
      <c r="D23" s="75">
        <v>7</v>
      </c>
      <c r="E23" s="75">
        <v>144</v>
      </c>
      <c r="F23" s="5">
        <f t="shared" si="2"/>
        <v>141</v>
      </c>
      <c r="G23" s="75">
        <v>110</v>
      </c>
      <c r="H23" s="75">
        <v>26</v>
      </c>
      <c r="I23" s="76">
        <v>5</v>
      </c>
      <c r="J23" s="5">
        <f t="shared" si="0"/>
        <v>10</v>
      </c>
      <c r="K23" s="75">
        <v>10</v>
      </c>
      <c r="L23" s="76">
        <v>0</v>
      </c>
      <c r="M23" s="75">
        <v>0</v>
      </c>
      <c r="N23" s="75">
        <v>7</v>
      </c>
      <c r="O23" s="5">
        <v>76</v>
      </c>
      <c r="P23" s="85"/>
    </row>
    <row r="24" spans="1:16" x14ac:dyDescent="0.25">
      <c r="A24" s="6">
        <v>15</v>
      </c>
      <c r="B24" s="5" t="s">
        <v>204</v>
      </c>
      <c r="C24" s="5">
        <f t="shared" si="1"/>
        <v>282</v>
      </c>
      <c r="D24" s="75">
        <v>12</v>
      </c>
      <c r="E24" s="75">
        <v>270</v>
      </c>
      <c r="F24" s="5">
        <f t="shared" si="2"/>
        <v>273</v>
      </c>
      <c r="G24" s="75">
        <v>262</v>
      </c>
      <c r="H24" s="75">
        <v>11</v>
      </c>
      <c r="I24" s="76">
        <v>0</v>
      </c>
      <c r="J24" s="5">
        <f t="shared" si="0"/>
        <v>8</v>
      </c>
      <c r="K24" s="75">
        <v>8</v>
      </c>
      <c r="L24" s="76">
        <v>0</v>
      </c>
      <c r="M24" s="75">
        <v>1</v>
      </c>
      <c r="N24" s="75">
        <v>8</v>
      </c>
      <c r="O24" s="5">
        <v>86</v>
      </c>
      <c r="P24" s="85"/>
    </row>
    <row r="25" spans="1:16" x14ac:dyDescent="0.25">
      <c r="A25" s="6">
        <v>16</v>
      </c>
      <c r="B25" s="5" t="s">
        <v>205</v>
      </c>
      <c r="C25" s="5">
        <f t="shared" si="1"/>
        <v>195</v>
      </c>
      <c r="D25" s="75">
        <v>0</v>
      </c>
      <c r="E25" s="75">
        <v>195</v>
      </c>
      <c r="F25" s="5">
        <f t="shared" si="2"/>
        <v>195</v>
      </c>
      <c r="G25" s="75">
        <v>193</v>
      </c>
      <c r="H25" s="75">
        <v>2</v>
      </c>
      <c r="I25" s="76">
        <v>0</v>
      </c>
      <c r="J25" s="5">
        <f t="shared" si="0"/>
        <v>0</v>
      </c>
      <c r="K25" s="75">
        <v>0</v>
      </c>
      <c r="L25" s="76">
        <v>0</v>
      </c>
      <c r="M25" s="75">
        <v>0</v>
      </c>
      <c r="N25" s="75">
        <v>0</v>
      </c>
      <c r="O25" s="5">
        <v>143</v>
      </c>
      <c r="P25" s="8">
        <f>SUM(P9:P24)</f>
        <v>4</v>
      </c>
    </row>
    <row r="26" spans="1:16" ht="20.25" customHeight="1" x14ac:dyDescent="0.25">
      <c r="A26" s="6"/>
      <c r="B26" s="68" t="s">
        <v>186</v>
      </c>
      <c r="C26" s="8">
        <f>SUM(C10:C25)</f>
        <v>10778</v>
      </c>
      <c r="D26" s="8">
        <f t="shared" ref="D26:O26" si="3">SUM(D10:D25)</f>
        <v>242</v>
      </c>
      <c r="E26" s="8">
        <f t="shared" si="3"/>
        <v>10536</v>
      </c>
      <c r="F26" s="8">
        <f t="shared" si="3"/>
        <v>10536</v>
      </c>
      <c r="G26" s="8">
        <f t="shared" si="3"/>
        <v>10222</v>
      </c>
      <c r="H26" s="8">
        <f t="shared" si="3"/>
        <v>301</v>
      </c>
      <c r="I26" s="8">
        <f t="shared" si="3"/>
        <v>13</v>
      </c>
      <c r="J26" s="8">
        <f t="shared" si="3"/>
        <v>227</v>
      </c>
      <c r="K26" s="8">
        <f t="shared" si="3"/>
        <v>223</v>
      </c>
      <c r="L26" s="8">
        <f t="shared" si="3"/>
        <v>4</v>
      </c>
      <c r="M26" s="8">
        <f t="shared" si="3"/>
        <v>15</v>
      </c>
      <c r="N26" s="8">
        <f t="shared" si="3"/>
        <v>199</v>
      </c>
      <c r="O26" s="8">
        <f t="shared" si="3"/>
        <v>5318</v>
      </c>
    </row>
    <row r="27" spans="1:16" ht="15.75" x14ac:dyDescent="0.25">
      <c r="G27">
        <f>G26+H26</f>
        <v>10523</v>
      </c>
      <c r="L27" s="279"/>
      <c r="M27" s="279"/>
      <c r="N27" s="279"/>
      <c r="O27" s="279"/>
    </row>
    <row r="28" spans="1:16" x14ac:dyDescent="0.25">
      <c r="G28">
        <f>G27/F26*100</f>
        <v>99.87661351556568</v>
      </c>
      <c r="I28">
        <f>G26+H26</f>
        <v>10523</v>
      </c>
    </row>
    <row r="32" spans="1:16" ht="15.75" x14ac:dyDescent="0.25">
      <c r="L32" s="279"/>
      <c r="M32" s="279"/>
      <c r="N32" s="279"/>
      <c r="O32" s="279"/>
    </row>
  </sheetData>
  <mergeCells count="23">
    <mergeCell ref="P5:P7"/>
    <mergeCell ref="A6:A8"/>
    <mergeCell ref="B6:B8"/>
    <mergeCell ref="C6:E6"/>
    <mergeCell ref="F6:I6"/>
    <mergeCell ref="J6:L6"/>
    <mergeCell ref="C7:C8"/>
    <mergeCell ref="D7:E7"/>
    <mergeCell ref="F7:F8"/>
    <mergeCell ref="G7:I7"/>
    <mergeCell ref="J7:J8"/>
    <mergeCell ref="A5:O5"/>
    <mergeCell ref="A1:B1"/>
    <mergeCell ref="N1:O1"/>
    <mergeCell ref="A2:B2"/>
    <mergeCell ref="A3:O3"/>
    <mergeCell ref="C4:M4"/>
    <mergeCell ref="L27:O27"/>
    <mergeCell ref="L32:O32"/>
    <mergeCell ref="M6:M8"/>
    <mergeCell ref="N6:N8"/>
    <mergeCell ref="O6:O8"/>
    <mergeCell ref="K7:L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3" t="s">
        <v>71</v>
      </c>
      <c r="B3" s="323"/>
      <c r="C3" s="323"/>
      <c r="D3" s="323"/>
      <c r="E3" s="323"/>
      <c r="F3" s="323"/>
      <c r="G3" s="323"/>
      <c r="H3" s="323"/>
    </row>
    <row r="4" spans="1:12" x14ac:dyDescent="0.25">
      <c r="A4" s="323" t="s">
        <v>120</v>
      </c>
      <c r="B4" s="323"/>
      <c r="C4" s="323"/>
      <c r="D4" s="323"/>
      <c r="E4" s="323"/>
      <c r="F4" s="323"/>
      <c r="G4" s="323"/>
      <c r="H4" s="323"/>
      <c r="I4" s="323"/>
      <c r="J4" s="323"/>
      <c r="K4" s="323"/>
    </row>
    <row r="5" spans="1:12" ht="48" customHeight="1" x14ac:dyDescent="0.25">
      <c r="A5" s="239" t="s">
        <v>81</v>
      </c>
      <c r="B5" s="239"/>
      <c r="C5" s="239"/>
      <c r="D5" s="239"/>
      <c r="E5" s="239"/>
      <c r="F5" s="239"/>
      <c r="G5" s="239"/>
      <c r="H5" s="239"/>
      <c r="I5" s="239"/>
      <c r="J5" s="239"/>
      <c r="K5" s="239"/>
      <c r="L5" s="239"/>
    </row>
    <row r="6" spans="1:12" ht="3.75" customHeight="1" x14ac:dyDescent="0.25"/>
    <row r="7" spans="1:12" ht="52.5" customHeight="1" x14ac:dyDescent="0.25">
      <c r="A7" s="242" t="s">
        <v>15</v>
      </c>
      <c r="B7" s="242" t="s">
        <v>72</v>
      </c>
      <c r="C7" s="242" t="s">
        <v>76</v>
      </c>
      <c r="D7" s="242" t="s">
        <v>79</v>
      </c>
      <c r="E7" s="325" t="s">
        <v>80</v>
      </c>
      <c r="F7" s="326"/>
      <c r="G7" s="326"/>
      <c r="H7" s="327"/>
      <c r="I7" s="261" t="s">
        <v>128</v>
      </c>
      <c r="J7" s="262"/>
      <c r="K7" s="242" t="s">
        <v>99</v>
      </c>
      <c r="L7" s="242" t="s">
        <v>117</v>
      </c>
    </row>
    <row r="8" spans="1:12" ht="132.75" customHeight="1" x14ac:dyDescent="0.25">
      <c r="A8" s="242"/>
      <c r="B8" s="242"/>
      <c r="C8" s="242"/>
      <c r="D8" s="242"/>
      <c r="E8" s="27" t="s">
        <v>121</v>
      </c>
      <c r="F8" s="27" t="s">
        <v>78</v>
      </c>
      <c r="G8" s="27" t="s">
        <v>77</v>
      </c>
      <c r="H8" s="27" t="s">
        <v>98</v>
      </c>
      <c r="I8" s="27" t="s">
        <v>100</v>
      </c>
      <c r="J8" s="27" t="s">
        <v>101</v>
      </c>
      <c r="K8" s="242"/>
      <c r="L8" s="242"/>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57.7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4" t="s">
        <v>122</v>
      </c>
      <c r="C43" s="324"/>
      <c r="D43" s="324"/>
      <c r="E43" s="324"/>
      <c r="F43" s="324"/>
      <c r="G43" s="324"/>
      <c r="H43" s="324"/>
      <c r="I43" s="324"/>
      <c r="J43" s="324"/>
      <c r="K43" s="324"/>
      <c r="L43" s="324"/>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3" t="s">
        <v>116</v>
      </c>
      <c r="B3" s="323"/>
      <c r="C3" s="323"/>
      <c r="D3" s="323"/>
      <c r="E3" s="323"/>
      <c r="F3" s="15"/>
    </row>
    <row r="4" spans="1:8" ht="31.5" customHeight="1" x14ac:dyDescent="0.25">
      <c r="A4" s="323" t="s">
        <v>123</v>
      </c>
      <c r="B4" s="323"/>
      <c r="C4" s="323"/>
      <c r="D4" s="323"/>
      <c r="E4" s="323"/>
      <c r="F4" s="15"/>
    </row>
    <row r="5" spans="1:8" ht="51" customHeight="1" x14ac:dyDescent="0.25">
      <c r="A5" s="239" t="s">
        <v>84</v>
      </c>
      <c r="B5" s="239"/>
      <c r="C5" s="239"/>
      <c r="D5" s="239"/>
      <c r="E5" s="239"/>
      <c r="F5" s="239"/>
      <c r="G5" s="239"/>
      <c r="H5" s="239"/>
    </row>
    <row r="7" spans="1:8" ht="32.25" customHeight="1" x14ac:dyDescent="0.25">
      <c r="A7" s="242" t="s">
        <v>15</v>
      </c>
      <c r="B7" s="242" t="s">
        <v>72</v>
      </c>
      <c r="C7" s="242" t="s">
        <v>124</v>
      </c>
      <c r="D7" s="325" t="s">
        <v>97</v>
      </c>
      <c r="E7" s="326"/>
      <c r="F7" s="327"/>
      <c r="G7" s="242" t="s">
        <v>118</v>
      </c>
      <c r="H7" s="242" t="s">
        <v>58</v>
      </c>
    </row>
    <row r="8" spans="1:8" ht="163.5" customHeight="1" x14ac:dyDescent="0.25">
      <c r="A8" s="242"/>
      <c r="B8" s="242"/>
      <c r="C8" s="242"/>
      <c r="D8" s="17" t="s">
        <v>102</v>
      </c>
      <c r="E8" s="13" t="s">
        <v>87</v>
      </c>
      <c r="F8" s="13" t="s">
        <v>86</v>
      </c>
      <c r="G8" s="242"/>
      <c r="H8" s="242"/>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5" t="s">
        <v>315</v>
      </c>
      <c r="B59" s="327"/>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5" t="s">
        <v>337</v>
      </c>
      <c r="B81" s="327"/>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5" t="s">
        <v>342</v>
      </c>
      <c r="B86" s="327"/>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5" t="s">
        <v>352</v>
      </c>
      <c r="B96" s="327"/>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5" t="s">
        <v>357</v>
      </c>
      <c r="B101" s="327"/>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khảo sát</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2021-04-16T03:16:42Z</dcterms:modified>
</cp:coreProperties>
</file>