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VANBAN\2018\Báo cáo\"/>
    </mc:Choice>
  </mc:AlternateContent>
  <bookViews>
    <workbookView xWindow="0" yWindow="0" windowWidth="20490" windowHeight="7410"/>
  </bookViews>
  <sheets>
    <sheet name="Thành phố" sheetId="1" r:id="rId1"/>
    <sheet name="Phường xã"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6" i="1" l="1"/>
  <c r="C45" i="1"/>
  <c r="C44" i="1"/>
  <c r="I46" i="1"/>
  <c r="I45" i="1"/>
  <c r="I44" i="1"/>
  <c r="F31" i="1" l="1"/>
  <c r="C31" i="1" s="1"/>
  <c r="J31" i="1"/>
  <c r="F28" i="1" l="1"/>
  <c r="F29" i="1"/>
  <c r="F30" i="1"/>
  <c r="F32" i="1"/>
  <c r="F33" i="1"/>
  <c r="J28" i="1"/>
  <c r="J29" i="1"/>
  <c r="J30" i="1"/>
  <c r="J32" i="1"/>
  <c r="J33" i="1"/>
  <c r="J11" i="1"/>
  <c r="J12" i="1"/>
  <c r="J13" i="1"/>
  <c r="J14" i="1"/>
  <c r="J15" i="1"/>
  <c r="J16" i="1"/>
  <c r="J17" i="1"/>
  <c r="J18" i="1"/>
  <c r="J19" i="1"/>
  <c r="J20" i="1"/>
  <c r="J21" i="1"/>
  <c r="J22" i="1"/>
  <c r="J23" i="1"/>
  <c r="J24" i="1"/>
  <c r="F11" i="1"/>
  <c r="F12" i="1"/>
  <c r="C12" i="1" s="1"/>
  <c r="F13" i="1"/>
  <c r="F14" i="1"/>
  <c r="F15" i="1"/>
  <c r="C15" i="1" s="1"/>
  <c r="F16" i="1"/>
  <c r="C16" i="1" s="1"/>
  <c r="F17" i="1"/>
  <c r="C17" i="1" s="1"/>
  <c r="F18" i="1"/>
  <c r="F19" i="1"/>
  <c r="C19" i="1" s="1"/>
  <c r="F20" i="1"/>
  <c r="C20" i="1" s="1"/>
  <c r="F21" i="1"/>
  <c r="C21" i="1" s="1"/>
  <c r="F22" i="1"/>
  <c r="F23" i="1"/>
  <c r="C23" i="1" s="1"/>
  <c r="F24" i="1"/>
  <c r="C24" i="1" s="1"/>
  <c r="F27" i="1"/>
  <c r="C32" i="1" l="1"/>
  <c r="P32" i="1" s="1"/>
  <c r="C11" i="1"/>
  <c r="C30" i="1"/>
  <c r="C18" i="1"/>
  <c r="C29" i="1"/>
  <c r="C22" i="1"/>
  <c r="P22" i="1" s="1"/>
  <c r="C14" i="1"/>
  <c r="C13" i="1"/>
  <c r="C33" i="1"/>
  <c r="C28" i="1"/>
  <c r="P28" i="1" s="1"/>
  <c r="O25" i="2"/>
  <c r="N25" i="2"/>
  <c r="M25" i="2"/>
  <c r="L25" i="2"/>
  <c r="K25" i="2"/>
  <c r="I25" i="2"/>
  <c r="H25" i="2"/>
  <c r="G25" i="2"/>
  <c r="E25" i="2"/>
  <c r="D25" i="2"/>
  <c r="J24" i="2"/>
  <c r="F24" i="2"/>
  <c r="J23" i="2"/>
  <c r="F23" i="2"/>
  <c r="J22" i="2"/>
  <c r="F22" i="2"/>
  <c r="J21" i="2"/>
  <c r="F21" i="2"/>
  <c r="J20" i="2"/>
  <c r="F20" i="2"/>
  <c r="J19" i="2"/>
  <c r="F19" i="2"/>
  <c r="J18" i="2"/>
  <c r="F18" i="2"/>
  <c r="C18" i="2" s="1"/>
  <c r="P18" i="2" s="1"/>
  <c r="J17" i="2"/>
  <c r="F17" i="2"/>
  <c r="J16" i="2"/>
  <c r="F16" i="2"/>
  <c r="J15" i="2"/>
  <c r="F15" i="2"/>
  <c r="J14" i="2"/>
  <c r="F14" i="2"/>
  <c r="J13" i="2"/>
  <c r="F13" i="2"/>
  <c r="J12" i="2"/>
  <c r="F12" i="2"/>
  <c r="J11" i="2"/>
  <c r="F11" i="2"/>
  <c r="J10" i="2"/>
  <c r="F10" i="2"/>
  <c r="J9" i="2"/>
  <c r="F9" i="2"/>
  <c r="O35" i="1"/>
  <c r="N35" i="1"/>
  <c r="M35" i="1"/>
  <c r="L35" i="1"/>
  <c r="K35" i="1"/>
  <c r="I35" i="1"/>
  <c r="H35" i="1"/>
  <c r="G35" i="1"/>
  <c r="E35" i="1"/>
  <c r="D35" i="1"/>
  <c r="O34" i="1"/>
  <c r="N34" i="1"/>
  <c r="M34" i="1"/>
  <c r="L34" i="1"/>
  <c r="K34" i="1"/>
  <c r="I34" i="1"/>
  <c r="H34" i="1"/>
  <c r="G34" i="1"/>
  <c r="E34" i="1"/>
  <c r="D34" i="1"/>
  <c r="P33" i="1"/>
  <c r="J27" i="1"/>
  <c r="O25" i="1"/>
  <c r="N25" i="1"/>
  <c r="M25" i="1"/>
  <c r="L25" i="1"/>
  <c r="K25" i="1"/>
  <c r="I25" i="1"/>
  <c r="H25" i="1"/>
  <c r="G25" i="1"/>
  <c r="E25" i="1"/>
  <c r="D25" i="1"/>
  <c r="P24" i="1"/>
  <c r="P17" i="1"/>
  <c r="P15" i="1"/>
  <c r="P13" i="1"/>
  <c r="P11" i="1"/>
  <c r="J10" i="1"/>
  <c r="F10" i="1"/>
  <c r="C10" i="2" l="1"/>
  <c r="P10" i="2" s="1"/>
  <c r="C10" i="1"/>
  <c r="J25" i="2"/>
  <c r="C9" i="2"/>
  <c r="P9" i="2" s="1"/>
  <c r="C17" i="2"/>
  <c r="P17" i="2" s="1"/>
  <c r="C19" i="2"/>
  <c r="P19" i="2" s="1"/>
  <c r="C20" i="2"/>
  <c r="P20" i="2" s="1"/>
  <c r="C21" i="2"/>
  <c r="P21" i="2" s="1"/>
  <c r="P20" i="1"/>
  <c r="P16" i="1"/>
  <c r="C11" i="2"/>
  <c r="P11" i="2" s="1"/>
  <c r="C13" i="2"/>
  <c r="P13" i="2" s="1"/>
  <c r="C15" i="2"/>
  <c r="P15" i="2" s="1"/>
  <c r="C22" i="2"/>
  <c r="P22" i="2" s="1"/>
  <c r="C24" i="2"/>
  <c r="P24" i="2" s="1"/>
  <c r="C12" i="2"/>
  <c r="P12" i="2" s="1"/>
  <c r="C14" i="2"/>
  <c r="P14" i="2" s="1"/>
  <c r="C16" i="2"/>
  <c r="P16" i="2" s="1"/>
  <c r="C23" i="2"/>
  <c r="P23" i="2" s="1"/>
  <c r="P19" i="1"/>
  <c r="P12" i="1"/>
  <c r="P14" i="1"/>
  <c r="P18" i="1"/>
  <c r="F25" i="1"/>
  <c r="F34" i="1"/>
  <c r="P30" i="1"/>
  <c r="P23" i="1"/>
  <c r="J25" i="1"/>
  <c r="P21" i="1"/>
  <c r="J34" i="1"/>
  <c r="P29" i="1"/>
  <c r="P31" i="1"/>
  <c r="F25" i="2"/>
  <c r="F35" i="1"/>
  <c r="J35" i="1"/>
  <c r="C27" i="1"/>
  <c r="C25" i="2" l="1"/>
  <c r="P27" i="1"/>
  <c r="C35" i="1"/>
  <c r="P35" i="1" s="1"/>
  <c r="C34" i="1"/>
  <c r="P34" i="1" s="1"/>
  <c r="P10" i="1"/>
  <c r="C25" i="1"/>
  <c r="P25" i="1" s="1"/>
  <c r="P25" i="2" l="1"/>
</calcChain>
</file>

<file path=xl/sharedStrings.xml><?xml version="1.0" encoding="utf-8"?>
<sst xmlns="http://schemas.openxmlformats.org/spreadsheetml/2006/main" count="115" uniqueCount="83">
  <si>
    <t>UBND THÀNH PHỐ CẨM PHẢ</t>
  </si>
  <si>
    <t>Biểu 1A</t>
  </si>
  <si>
    <t>TRUNG TÂM HÀNH CHÍNH CÔNG</t>
  </si>
  <si>
    <t>STT</t>
  </si>
  <si>
    <t xml:space="preserve">Lĩnh vực </t>
  </si>
  <si>
    <t>Số hồ sơ TTHC tiếp nhận
trong kỳ báo cáo</t>
  </si>
  <si>
    <t>Số hồ sơ TTHC 
đã giải quyết</t>
  </si>
  <si>
    <t>Số hồ sơ TTHC 
chưa giải quyết</t>
  </si>
  <si>
    <t>Số hồ sơ yêu cầu bổ sung</t>
  </si>
  <si>
    <t>Số hồ sơ không giải quyết</t>
  </si>
  <si>
    <t>Số hồ sơ tiếp nhận qua dịch vụ công trực tuyến</t>
  </si>
  <si>
    <t>Tổng số</t>
  </si>
  <si>
    <t>Trong đó</t>
  </si>
  <si>
    <t>Số hồ sơ kỳ trước chuyển sang</t>
  </si>
  <si>
    <t>Số hồ sơ tiếp nhận mới trong kỳ báo cáo</t>
  </si>
  <si>
    <t>Số hồ sơ giải quyết trước hạn</t>
  </si>
  <si>
    <t>Số hồ sơ giải quyết đúng hạn</t>
  </si>
  <si>
    <t>Số hồ sơ giải quyết quá hạn</t>
  </si>
  <si>
    <t>Số hồ sơ đang trong thời hạn giải quyết</t>
  </si>
  <si>
    <t>Số hồ sơ đã quá hạn chưa giải quyết</t>
  </si>
  <si>
    <t>A</t>
  </si>
  <si>
    <t>B</t>
  </si>
  <si>
    <t>1=4+8+11</t>
  </si>
  <si>
    <t>I</t>
  </si>
  <si>
    <t>TTHC thuộc thẩm quyền giải quyết của UBND cấp huyện và các cơ quan chuyên môn thuộc UBND cấp huyện</t>
  </si>
  <si>
    <t>Lĩnh vực ngành Công thương</t>
  </si>
  <si>
    <t>Lĩnh vực ngành Đất đai</t>
  </si>
  <si>
    <t>Lĩnh vực ngành Giáo dục và đào tạo</t>
  </si>
  <si>
    <t>Lĩnh vực ngành Giao thông vận tải</t>
  </si>
  <si>
    <t>Lĩnh vực ngành Lao động TBXH</t>
  </si>
  <si>
    <t>Nguười có công</t>
  </si>
  <si>
    <t>Lĩnh vực ngành Nội vụ</t>
  </si>
  <si>
    <t>Lĩnh vực ngành Nông nghiệp và PTNT</t>
  </si>
  <si>
    <t>Quản lý chất lượng nông lâm thủy sản</t>
  </si>
  <si>
    <t>Lĩnh vực ngành Tài chính – kế hoạch</t>
  </si>
  <si>
    <t>Lĩnh vực ngành Tài nguyên và Môi trường</t>
  </si>
  <si>
    <t>Lĩnh vực ngành Tư pháp</t>
  </si>
  <si>
    <t>Lĩnh vực ngành Văn hóa thông tin</t>
  </si>
  <si>
    <t>Lĩnh vực ngành Xây dựng</t>
  </si>
  <si>
    <t>Lĩnh vực ngành Y tế</t>
  </si>
  <si>
    <t>Tổng 1</t>
  </si>
  <si>
    <t>II</t>
  </si>
  <si>
    <t>TTHC thuộc thẩm quyền giải quyết của các cơ quan ngành dọc cấp huyện và các đơn vị khác (Công an, BHXH, Thuế, Điện, Nước,…)</t>
  </si>
  <si>
    <t>Lĩnh vực Đăng ký cư trú</t>
  </si>
  <si>
    <t>An ninh trật tự</t>
  </si>
  <si>
    <t>Lĩnh vực ngành Bảo hiểm Xã hội</t>
  </si>
  <si>
    <t>Lĩnh vực ngành Thuế</t>
  </si>
  <si>
    <t>Lĩnh vực ngành Điện</t>
  </si>
  <si>
    <t>Lĩnh vực ngành Nước</t>
  </si>
  <si>
    <t>Tổng II</t>
  </si>
  <si>
    <t>Tổng số (I + II)</t>
  </si>
  <si>
    <t>Nguyên nhân của tình trạng hồ sơ quá hạn chủ yếu do các nguyên nhân: 
- Đường truyền mạng trên hệ thống congchuc.quangninh.gov.vn gặp sự cố dẫn tới việc cán bộ không thực hiện được việc tích trả hồ sơ trên phần mềm theo quy trình.
- Cán bộ không thực hiện đúng quy trình tích nhận và chuyển trên hệ thống dẫn đến tình trạng hồ sơ dù đã trả kết quả công dân đúng hạn nhưng bị treo trên phần mềm, không đảm bảo thời gian quy định.
- Cán bộ thực hiện hồ sơ bị trễ bước, không đảm bảo thời gian quy định dẫn tới trình trạng hồ sơ quá hạn theo quy định.</t>
  </si>
  <si>
    <t>GIÁM ĐỐC</t>
  </si>
  <si>
    <t>Trần Quốc Dân</t>
  </si>
  <si>
    <t>Bộ phận tiếp nhận và trả kết quả</t>
  </si>
  <si>
    <t>Phường Cẩm Bình</t>
  </si>
  <si>
    <t>Phường Cẩm Đông</t>
  </si>
  <si>
    <t>Phường Cẩm Phú</t>
  </si>
  <si>
    <t>Phường Cẩm Sơn</t>
  </si>
  <si>
    <t>Phường Cẩm Tây</t>
  </si>
  <si>
    <t>Phường Cẩm Thạch</t>
  </si>
  <si>
    <t>Phường Cẩm Thành</t>
  </si>
  <si>
    <t>Phường Cẩm Thịnh</t>
  </si>
  <si>
    <t>Phường Cẩm Thủy</t>
  </si>
  <si>
    <t>Phường Cẩm Trung</t>
  </si>
  <si>
    <t>Phường Cửa Ông</t>
  </si>
  <si>
    <t>Phường Mông Dương</t>
  </si>
  <si>
    <t>Phường Quang Hanh</t>
  </si>
  <si>
    <t>Xã Cẩm Hải</t>
  </si>
  <si>
    <t>Xã Cộng Hòa</t>
  </si>
  <si>
    <t>Xã Dương Huy</t>
  </si>
  <si>
    <t>Tỷ lệ giải quyết đúng và trước hạn</t>
  </si>
  <si>
    <t>Tỷ lệ % giải quyết đúng và trước hạn</t>
  </si>
  <si>
    <t>Tổng số:</t>
  </si>
  <si>
    <t>Số hồ sơ TTHC tiếp nhận trong kỳ báo cáo</t>
  </si>
  <si>
    <t>Bảo hiểm thất nghiệp</t>
  </si>
  <si>
    <r>
      <t xml:space="preserve">BÁO CÁO TỔNG HỢP KẾT QỦA GIẢI QUYẾT THỦ TỤC HÀNH CHÍNH 
CỦA CÁC BỘ PHẬN TIẾP NHẬN VÀ TRẢ KẾT QUẢ CẤP XÃ TRÊN ĐỊA BÀN
</t>
    </r>
    <r>
      <rPr>
        <b/>
        <sz val="12"/>
        <color theme="1"/>
        <rFont val="Times New Roman"/>
        <family val="1"/>
      </rPr>
      <t>từ ngày 01/01/2018 đến 31/12/2018</t>
    </r>
  </si>
  <si>
    <t>BÁO CÁO TỔNG HỢP KẾT QUẢ GIẢI QUYẾT THỦ TỤC HÀNH CHÍNH
CỦA TRUNG TÂM HÀNH CHÍNH CÔNG THÀNH PHỐ CẨM PHẢ CHIA THEO CÁC LĨNH VỰC
từ ngày 01/01/2018 đến 31/12/2018</t>
  </si>
  <si>
    <t>Tổng hợp:</t>
  </si>
  <si>
    <t>Trong đó tiếp nhận trực tuyến:</t>
  </si>
  <si>
    <t xml:space="preserve">                              Tổng cộng:</t>
  </si>
  <si>
    <t>Số hồ sơ tiếp nhận tại TTHCC:</t>
  </si>
  <si>
    <t>Số hồ sơ tiếp nhận tại PX: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</si>
</sst>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4"/>
      <color theme="1"/>
      <name val="Times New Roman"/>
      <family val="2"/>
    </font>
    <font>
      <b/>
      <sz val="11"/>
      <color theme="1"/>
      <name val="Times New Roman"/>
      <family val="1"/>
      <charset val="163"/>
    </font>
    <font>
      <sz val="11"/>
      <color theme="1"/>
      <name val="Times New Roman"/>
      <family val="1"/>
    </font>
    <font>
      <b/>
      <sz val="11"/>
      <color theme="1"/>
      <name val="Times New Roman"/>
      <family val="1"/>
    </font>
    <font>
      <b/>
      <sz val="12"/>
      <color theme="1"/>
      <name val="Times New Roman"/>
      <family val="1"/>
    </font>
    <font>
      <i/>
      <sz val="11"/>
      <color theme="1"/>
      <name val="Times New Roman"/>
      <family val="1"/>
    </font>
    <font>
      <i/>
      <sz val="8"/>
      <color theme="1"/>
      <name val="Times New Roman"/>
      <family val="1"/>
    </font>
    <font>
      <b/>
      <sz val="10"/>
      <color theme="1"/>
      <name val="Times New Roman"/>
      <family val="1"/>
    </font>
    <font>
      <sz val="11"/>
      <color rgb="FF0070C0"/>
      <name val="Calibri"/>
      <family val="2"/>
    </font>
    <font>
      <sz val="11"/>
      <color indexed="10"/>
      <name val="Calibri"/>
      <family val="2"/>
    </font>
    <font>
      <sz val="11"/>
      <name val="Calibri"/>
      <family val="2"/>
    </font>
    <font>
      <b/>
      <sz val="11"/>
      <color theme="1"/>
      <name val="Calibri"/>
      <family val="2"/>
      <scheme val="minor"/>
    </font>
    <font>
      <b/>
      <sz val="10"/>
      <color theme="1"/>
      <name val="Times New Roman"/>
      <family val="1"/>
      <charset val="163"/>
    </font>
    <font>
      <i/>
      <sz val="11"/>
      <color theme="1"/>
      <name val="Calibri"/>
      <family val="2"/>
      <scheme val="minor"/>
    </font>
    <font>
      <b/>
      <sz val="14"/>
      <color theme="1"/>
      <name val="Times New Roman"/>
      <family val="1"/>
    </font>
    <font>
      <b/>
      <sz val="11"/>
      <name val="Times New Roman"/>
      <family val="1"/>
    </font>
    <font>
      <i/>
      <sz val="11"/>
      <name val="Times New Roman"/>
      <family val="1"/>
    </font>
    <font>
      <i/>
      <sz val="8"/>
      <name val="Times New Roman"/>
      <family val="1"/>
    </font>
    <font>
      <b/>
      <sz val="10"/>
      <name val="Times New Roman"/>
      <family val="1"/>
    </font>
    <font>
      <sz val="14"/>
      <name val="Times New Roman"/>
      <family val="2"/>
    </font>
    <font>
      <sz val="11"/>
      <name val="Times New Roman"/>
      <family val="1"/>
    </font>
    <font>
      <sz val="10"/>
      <name val="Times New Roman"/>
      <family val="1"/>
    </font>
    <font>
      <b/>
      <sz val="14"/>
      <name val="Times New Roman"/>
      <family val="1"/>
    </font>
    <font>
      <b/>
      <sz val="12"/>
      <name val="Times New Roman"/>
      <family val="1"/>
    </font>
    <font>
      <b/>
      <sz val="13"/>
      <color theme="1"/>
      <name val="Times New Roman"/>
      <family val="1"/>
    </font>
    <font>
      <sz val="13"/>
      <color theme="1"/>
      <name val="Times New Roman"/>
      <family val="1"/>
    </font>
    <font>
      <sz val="12"/>
      <color theme="1"/>
      <name val="Times New Roman"/>
      <family val="2"/>
    </font>
    <font>
      <b/>
      <i/>
      <sz val="14"/>
      <color theme="1"/>
      <name val="Times New Roman"/>
      <family val="1"/>
    </font>
    <font>
      <b/>
      <i/>
      <sz val="13"/>
      <color theme="1"/>
      <name val="Times New Roman"/>
      <family val="1"/>
    </font>
    <font>
      <b/>
      <i/>
      <sz val="12"/>
      <color theme="1"/>
      <name val="Times New Roman"/>
      <family val="1"/>
    </font>
    <font>
      <i/>
      <sz val="13"/>
      <color theme="1"/>
      <name val="Times New Roman"/>
      <family val="1"/>
    </font>
  </fonts>
  <fills count="4">
    <fill>
      <patternFill patternType="none"/>
    </fill>
    <fill>
      <patternFill patternType="gray125"/>
    </fill>
    <fill>
      <patternFill patternType="solid">
        <fgColor theme="0"/>
        <bgColor indexed="64"/>
      </patternFill>
    </fill>
    <fill>
      <patternFill patternType="solid">
        <fgColor theme="5" tint="0.79998168889431442"/>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85">
    <xf numFmtId="0" fontId="0" fillId="0" borderId="0" xfId="0"/>
    <xf numFmtId="0" fontId="2" fillId="0" borderId="0" xfId="0" applyFont="1"/>
    <xf numFmtId="0" fontId="3" fillId="0" borderId="0" xfId="0" applyFont="1" applyAlignment="1">
      <alignment horizontal="right"/>
    </xf>
    <xf numFmtId="0" fontId="3" fillId="0" borderId="0" xfId="0" applyFont="1"/>
    <xf numFmtId="0" fontId="3" fillId="0" borderId="2" xfId="0" applyFont="1" applyBorder="1" applyAlignment="1">
      <alignment horizontal="center" vertical="center" wrapText="1"/>
    </xf>
    <xf numFmtId="0" fontId="5" fillId="0" borderId="2" xfId="0" applyFont="1" applyBorder="1" applyAlignment="1">
      <alignment horizontal="center"/>
    </xf>
    <xf numFmtId="0" fontId="6" fillId="0" borderId="2" xfId="0" applyFont="1" applyBorder="1" applyAlignment="1">
      <alignment horizontal="center"/>
    </xf>
    <xf numFmtId="0" fontId="5" fillId="0" borderId="0" xfId="0" applyFont="1" applyAlignment="1">
      <alignment horizontal="center"/>
    </xf>
    <xf numFmtId="0" fontId="2" fillId="0" borderId="2" xfId="0" applyFont="1" applyBorder="1" applyAlignment="1">
      <alignment horizontal="center" vertical="center" wrapText="1"/>
    </xf>
    <xf numFmtId="0" fontId="2" fillId="0" borderId="2" xfId="0" applyFont="1" applyBorder="1"/>
    <xf numFmtId="0" fontId="8" fillId="0" borderId="2" xfId="0" applyFont="1" applyBorder="1" applyAlignment="1">
      <alignment vertical="top"/>
    </xf>
    <xf numFmtId="0" fontId="9" fillId="0" borderId="2" xfId="0" applyFont="1" applyBorder="1" applyAlignment="1">
      <alignment vertical="top"/>
    </xf>
    <xf numFmtId="0" fontId="0" fillId="0" borderId="2" xfId="0" applyBorder="1"/>
    <xf numFmtId="0" fontId="3" fillId="0" borderId="2" xfId="0" applyFont="1" applyBorder="1"/>
    <xf numFmtId="0" fontId="2" fillId="0" borderId="2" xfId="0" applyFont="1" applyBorder="1" applyAlignment="1">
      <alignment horizontal="center"/>
    </xf>
    <xf numFmtId="0" fontId="10" fillId="0" borderId="2" xfId="0" applyFont="1" applyBorder="1" applyAlignment="1">
      <alignment vertical="top"/>
    </xf>
    <xf numFmtId="0" fontId="3" fillId="0" borderId="2" xfId="0" applyFont="1" applyBorder="1" applyAlignment="1">
      <alignment horizontal="center"/>
    </xf>
    <xf numFmtId="0" fontId="11" fillId="0" borderId="0" xfId="0" applyFont="1"/>
    <xf numFmtId="0" fontId="2" fillId="0" borderId="0" xfId="0" applyFont="1" applyBorder="1"/>
    <xf numFmtId="0" fontId="3" fillId="0" borderId="0" xfId="0" applyFont="1" applyBorder="1" applyAlignment="1">
      <alignment horizontal="center"/>
    </xf>
    <xf numFmtId="0" fontId="3" fillId="0" borderId="0" xfId="0" applyFont="1" applyBorder="1"/>
    <xf numFmtId="0" fontId="2" fillId="0" borderId="0" xfId="0" applyFont="1" applyAlignment="1">
      <alignment vertical="top" wrapText="1"/>
    </xf>
    <xf numFmtId="0" fontId="7" fillId="0" borderId="2" xfId="0" applyFont="1" applyBorder="1" applyAlignment="1">
      <alignment horizontal="center" vertical="center" wrapText="1"/>
    </xf>
    <xf numFmtId="0" fontId="13" fillId="0" borderId="2" xfId="0" applyFont="1" applyBorder="1" applyAlignment="1">
      <alignment horizontal="center"/>
    </xf>
    <xf numFmtId="0" fontId="5" fillId="0" borderId="2" xfId="0" applyFont="1" applyFill="1" applyBorder="1" applyAlignment="1">
      <alignment horizontal="center"/>
    </xf>
    <xf numFmtId="2" fontId="0" fillId="0" borderId="2" xfId="0" applyNumberFormat="1" applyBorder="1" applyAlignment="1">
      <alignment horizontal="center"/>
    </xf>
    <xf numFmtId="2" fontId="14" fillId="0" borderId="2" xfId="0" applyNumberFormat="1" applyFont="1" applyBorder="1" applyAlignment="1">
      <alignment horizontal="center"/>
    </xf>
    <xf numFmtId="0" fontId="10" fillId="2" borderId="2" xfId="0" applyFont="1" applyFill="1" applyBorder="1" applyAlignment="1">
      <alignment vertical="top"/>
    </xf>
    <xf numFmtId="0" fontId="15" fillId="0" borderId="2" xfId="0" applyFont="1" applyBorder="1" applyAlignment="1">
      <alignment horizontal="center" vertical="center" wrapText="1"/>
    </xf>
    <xf numFmtId="0" fontId="16" fillId="0" borderId="2" xfId="0" applyFont="1" applyBorder="1" applyAlignment="1">
      <alignment horizontal="center"/>
    </xf>
    <xf numFmtId="0" fontId="17" fillId="0" borderId="2" xfId="0" applyFont="1" applyBorder="1" applyAlignment="1">
      <alignment horizontal="center"/>
    </xf>
    <xf numFmtId="0" fontId="19" fillId="0" borderId="2" xfId="0" applyFont="1" applyBorder="1" applyAlignment="1">
      <alignment horizontal="center"/>
    </xf>
    <xf numFmtId="0" fontId="20" fillId="0" borderId="2" xfId="0" applyFont="1" applyBorder="1" applyAlignment="1">
      <alignment vertical="top"/>
    </xf>
    <xf numFmtId="0" fontId="20" fillId="0" borderId="2" xfId="0" applyFont="1" applyBorder="1"/>
    <xf numFmtId="2" fontId="19" fillId="0" borderId="2" xfId="0" applyNumberFormat="1" applyFont="1" applyBorder="1" applyAlignment="1">
      <alignment horizontal="center"/>
    </xf>
    <xf numFmtId="0" fontId="21" fillId="0" borderId="2" xfId="0" applyFont="1" applyBorder="1"/>
    <xf numFmtId="0" fontId="15" fillId="2" borderId="2" xfId="0" applyFont="1" applyFill="1" applyBorder="1" applyAlignment="1">
      <alignment vertical="top"/>
    </xf>
    <xf numFmtId="0" fontId="15" fillId="2" borderId="2" xfId="0" applyFont="1" applyFill="1" applyBorder="1"/>
    <xf numFmtId="2" fontId="22" fillId="0" borderId="2" xfId="0" applyNumberFormat="1" applyFont="1" applyBorder="1" applyAlignment="1">
      <alignment horizontal="center"/>
    </xf>
    <xf numFmtId="0" fontId="20" fillId="2" borderId="2" xfId="0" applyFont="1" applyFill="1" applyBorder="1"/>
    <xf numFmtId="0" fontId="15" fillId="2" borderId="2" xfId="0" applyFont="1" applyFill="1" applyBorder="1" applyAlignment="1">
      <alignment horizontal="center"/>
    </xf>
    <xf numFmtId="0" fontId="23" fillId="2" borderId="2" xfId="0" applyFont="1" applyFill="1" applyBorder="1"/>
    <xf numFmtId="0" fontId="4" fillId="0" borderId="0" xfId="0" applyFont="1" applyAlignment="1"/>
    <xf numFmtId="0" fontId="24" fillId="0" borderId="0" xfId="0" applyFont="1" applyAlignment="1">
      <alignment horizontal="center"/>
    </xf>
    <xf numFmtId="0" fontId="25" fillId="0" borderId="0" xfId="0" applyFont="1" applyAlignment="1">
      <alignment horizontal="center"/>
    </xf>
    <xf numFmtId="0" fontId="3" fillId="0" borderId="0" xfId="0" applyFont="1" applyAlignment="1"/>
    <xf numFmtId="0" fontId="26" fillId="0" borderId="0" xfId="0" applyFont="1" applyAlignment="1">
      <alignment horizontal="center"/>
    </xf>
    <xf numFmtId="0" fontId="18" fillId="0" borderId="4" xfId="0" applyFont="1" applyBorder="1" applyAlignment="1">
      <alignment horizontal="left" wrapText="1"/>
    </xf>
    <xf numFmtId="0" fontId="18" fillId="0" borderId="5" xfId="0" applyFont="1" applyBorder="1" applyAlignment="1">
      <alignment horizontal="left" wrapText="1"/>
    </xf>
    <xf numFmtId="0" fontId="18" fillId="0" borderId="6" xfId="0" applyFont="1" applyBorder="1" applyAlignment="1">
      <alignment horizontal="left" wrapText="1"/>
    </xf>
    <xf numFmtId="0" fontId="18" fillId="2" borderId="4" xfId="0" applyFont="1" applyFill="1" applyBorder="1" applyAlignment="1">
      <alignment horizontal="left" wrapText="1"/>
    </xf>
    <xf numFmtId="0" fontId="18" fillId="2" borderId="5" xfId="0" applyFont="1" applyFill="1" applyBorder="1" applyAlignment="1">
      <alignment horizontal="left" wrapText="1"/>
    </xf>
    <xf numFmtId="0" fontId="18" fillId="2" borderId="6" xfId="0" applyFont="1" applyFill="1" applyBorder="1" applyAlignment="1">
      <alignment horizontal="left" wrapText="1"/>
    </xf>
    <xf numFmtId="0" fontId="2" fillId="0" borderId="0" xfId="0" applyFont="1" applyAlignment="1">
      <alignment horizontal="left" vertical="top" wrapText="1"/>
    </xf>
    <xf numFmtId="0" fontId="15" fillId="0" borderId="2"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 fillId="0" borderId="0" xfId="0" applyFont="1" applyAlignment="1">
      <alignment horizontal="center"/>
    </xf>
    <xf numFmtId="0" fontId="5" fillId="0" borderId="0" xfId="0" applyFont="1" applyAlignment="1">
      <alignment horizont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horizontal="center" wrapText="1"/>
    </xf>
    <xf numFmtId="0" fontId="4" fillId="0" borderId="0" xfId="0" applyFont="1" applyAlignment="1">
      <alignment horizontal="center"/>
    </xf>
    <xf numFmtId="0" fontId="3"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 xfId="0" applyFont="1" applyBorder="1" applyAlignment="1">
      <alignment horizontal="center" vertical="center"/>
    </xf>
    <xf numFmtId="0" fontId="12" fillId="0" borderId="0" xfId="0" applyFont="1" applyAlignment="1">
      <alignment horizontal="center"/>
    </xf>
    <xf numFmtId="0" fontId="7" fillId="0" borderId="2" xfId="0" applyFont="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24" fillId="0" borderId="0" xfId="0" applyFont="1" applyAlignment="1">
      <alignment horizontal="center" wrapText="1"/>
    </xf>
    <xf numFmtId="0" fontId="0" fillId="3" borderId="0" xfId="0" applyFill="1"/>
    <xf numFmtId="0" fontId="27" fillId="3" borderId="0" xfId="0" applyFont="1" applyFill="1"/>
    <xf numFmtId="0" fontId="30" fillId="3" borderId="0" xfId="0" applyFont="1" applyFill="1"/>
    <xf numFmtId="0" fontId="28" fillId="3" borderId="0" xfId="0" applyFont="1" applyFill="1"/>
    <xf numFmtId="1" fontId="29" fillId="3" borderId="0" xfId="0" applyNumberFormat="1"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tabSelected="1" workbookViewId="0">
      <selection activeCell="K43" sqref="K43"/>
    </sheetView>
  </sheetViews>
  <sheetFormatPr defaultRowHeight="18.75" x14ac:dyDescent="0.3"/>
  <cols>
    <col min="1" max="1" width="3" customWidth="1"/>
    <col min="2" max="2" width="26.6640625" customWidth="1"/>
    <col min="3" max="3" width="6.33203125" customWidth="1"/>
    <col min="4" max="4" width="5.5546875" customWidth="1"/>
    <col min="5" max="5" width="5.88671875" customWidth="1"/>
    <col min="6" max="6" width="5.5546875" customWidth="1"/>
    <col min="7" max="7" width="5.44140625" customWidth="1"/>
    <col min="8" max="8" width="5.6640625" customWidth="1"/>
    <col min="9" max="9" width="5.21875" customWidth="1"/>
    <col min="10" max="10" width="4.33203125" customWidth="1"/>
    <col min="11" max="11" width="6.6640625" customWidth="1"/>
    <col min="12" max="12" width="6.5546875" customWidth="1"/>
    <col min="13" max="13" width="4.44140625" customWidth="1"/>
    <col min="14" max="14" width="5.109375" customWidth="1"/>
    <col min="15" max="15" width="6.33203125" customWidth="1"/>
  </cols>
  <sheetData>
    <row r="1" spans="1:16" x14ac:dyDescent="0.3">
      <c r="A1" s="62" t="s">
        <v>0</v>
      </c>
      <c r="B1" s="62"/>
      <c r="C1" s="1"/>
      <c r="D1" s="1"/>
      <c r="E1" s="1"/>
      <c r="F1" s="1"/>
      <c r="G1" s="1"/>
      <c r="H1" s="1"/>
      <c r="I1" s="1"/>
      <c r="J1" s="1"/>
      <c r="K1" s="1"/>
      <c r="M1" s="2"/>
      <c r="N1" s="2"/>
      <c r="O1" s="2" t="s">
        <v>1</v>
      </c>
    </row>
    <row r="2" spans="1:16" x14ac:dyDescent="0.3">
      <c r="A2" s="62" t="s">
        <v>2</v>
      </c>
      <c r="B2" s="62"/>
      <c r="C2" s="1"/>
      <c r="D2" s="1"/>
      <c r="E2" s="1"/>
      <c r="F2" s="1"/>
      <c r="G2" s="1"/>
      <c r="H2" s="1"/>
      <c r="I2" s="1"/>
      <c r="J2" s="1"/>
      <c r="K2" s="1"/>
      <c r="M2" s="2"/>
      <c r="N2" s="2"/>
      <c r="O2" s="2"/>
    </row>
    <row r="3" spans="1:16" ht="56.25" customHeight="1" x14ac:dyDescent="0.3">
      <c r="A3" s="79" t="s">
        <v>77</v>
      </c>
      <c r="B3" s="79"/>
      <c r="C3" s="79"/>
      <c r="D3" s="79"/>
      <c r="E3" s="79"/>
      <c r="F3" s="79"/>
      <c r="G3" s="79"/>
      <c r="H3" s="79"/>
      <c r="I3" s="79"/>
      <c r="J3" s="79"/>
      <c r="K3" s="79"/>
      <c r="L3" s="79"/>
      <c r="M3" s="79"/>
      <c r="N3" s="79"/>
      <c r="O3" s="79"/>
      <c r="P3" s="79"/>
    </row>
    <row r="4" spans="1:16" x14ac:dyDescent="0.3">
      <c r="C4" s="63"/>
      <c r="D4" s="63"/>
      <c r="E4" s="63"/>
      <c r="F4" s="63"/>
      <c r="G4" s="63"/>
      <c r="H4" s="63"/>
      <c r="I4" s="63"/>
      <c r="J4" s="63"/>
      <c r="K4" s="63"/>
      <c r="L4" s="63"/>
      <c r="M4" s="63"/>
    </row>
    <row r="5" spans="1:16" s="3" customFormat="1" ht="30.75" customHeight="1" x14ac:dyDescent="0.2">
      <c r="A5" s="64" t="s">
        <v>3</v>
      </c>
      <c r="B5" s="55" t="s">
        <v>4</v>
      </c>
      <c r="C5" s="54" t="s">
        <v>74</v>
      </c>
      <c r="D5" s="54"/>
      <c r="E5" s="54"/>
      <c r="F5" s="54" t="s">
        <v>6</v>
      </c>
      <c r="G5" s="54"/>
      <c r="H5" s="54"/>
      <c r="I5" s="54"/>
      <c r="J5" s="54" t="s">
        <v>7</v>
      </c>
      <c r="K5" s="54"/>
      <c r="L5" s="54"/>
      <c r="M5" s="55" t="s">
        <v>8</v>
      </c>
      <c r="N5" s="55" t="s">
        <v>9</v>
      </c>
      <c r="O5" s="55" t="s">
        <v>10</v>
      </c>
      <c r="P5" s="54" t="s">
        <v>71</v>
      </c>
    </row>
    <row r="6" spans="1:16" s="3" customFormat="1" ht="21.75" customHeight="1" x14ac:dyDescent="0.2">
      <c r="A6" s="65"/>
      <c r="B6" s="56"/>
      <c r="C6" s="54" t="s">
        <v>11</v>
      </c>
      <c r="D6" s="58" t="s">
        <v>12</v>
      </c>
      <c r="E6" s="58"/>
      <c r="F6" s="54" t="s">
        <v>11</v>
      </c>
      <c r="G6" s="59" t="s">
        <v>12</v>
      </c>
      <c r="H6" s="60"/>
      <c r="I6" s="61"/>
      <c r="J6" s="54" t="s">
        <v>11</v>
      </c>
      <c r="K6" s="58" t="s">
        <v>12</v>
      </c>
      <c r="L6" s="58"/>
      <c r="M6" s="56"/>
      <c r="N6" s="56"/>
      <c r="O6" s="56"/>
      <c r="P6" s="54"/>
    </row>
    <row r="7" spans="1:16" s="3" customFormat="1" ht="99.75" x14ac:dyDescent="0.2">
      <c r="A7" s="66"/>
      <c r="B7" s="57"/>
      <c r="C7" s="54"/>
      <c r="D7" s="28" t="s">
        <v>13</v>
      </c>
      <c r="E7" s="28" t="s">
        <v>14</v>
      </c>
      <c r="F7" s="54"/>
      <c r="G7" s="28" t="s">
        <v>15</v>
      </c>
      <c r="H7" s="28" t="s">
        <v>16</v>
      </c>
      <c r="I7" s="28" t="s">
        <v>17</v>
      </c>
      <c r="J7" s="54"/>
      <c r="K7" s="28" t="s">
        <v>18</v>
      </c>
      <c r="L7" s="28" t="s">
        <v>19</v>
      </c>
      <c r="M7" s="57"/>
      <c r="N7" s="57"/>
      <c r="O7" s="57"/>
      <c r="P7" s="54"/>
    </row>
    <row r="8" spans="1:16" s="7" customFormat="1" ht="15" x14ac:dyDescent="0.25">
      <c r="A8" s="5" t="s">
        <v>20</v>
      </c>
      <c r="B8" s="29" t="s">
        <v>21</v>
      </c>
      <c r="C8" s="30" t="s">
        <v>22</v>
      </c>
      <c r="D8" s="29">
        <v>2</v>
      </c>
      <c r="E8" s="29">
        <v>3</v>
      </c>
      <c r="F8" s="29">
        <v>4</v>
      </c>
      <c r="G8" s="29">
        <v>5</v>
      </c>
      <c r="H8" s="29">
        <v>6</v>
      </c>
      <c r="I8" s="29">
        <v>7</v>
      </c>
      <c r="J8" s="29">
        <v>8</v>
      </c>
      <c r="K8" s="29">
        <v>9</v>
      </c>
      <c r="L8" s="29">
        <v>10</v>
      </c>
      <c r="M8" s="29">
        <v>11</v>
      </c>
      <c r="N8" s="29">
        <v>12</v>
      </c>
      <c r="O8" s="29">
        <v>13</v>
      </c>
      <c r="P8" s="29">
        <v>14</v>
      </c>
    </row>
    <row r="9" spans="1:16" ht="18.75" customHeight="1" x14ac:dyDescent="0.3">
      <c r="A9" s="4" t="s">
        <v>23</v>
      </c>
      <c r="B9" s="47" t="s">
        <v>24</v>
      </c>
      <c r="C9" s="48"/>
      <c r="D9" s="48"/>
      <c r="E9" s="48"/>
      <c r="F9" s="48"/>
      <c r="G9" s="48"/>
      <c r="H9" s="48"/>
      <c r="I9" s="48"/>
      <c r="J9" s="48"/>
      <c r="K9" s="48"/>
      <c r="L9" s="48"/>
      <c r="M9" s="48"/>
      <c r="N9" s="48"/>
      <c r="O9" s="49"/>
      <c r="P9" s="31"/>
    </row>
    <row r="10" spans="1:16" x14ac:dyDescent="0.3">
      <c r="A10" s="8">
        <v>1</v>
      </c>
      <c r="B10" s="32" t="s">
        <v>25</v>
      </c>
      <c r="C10" s="33">
        <f>F10+J10+M10</f>
        <v>165</v>
      </c>
      <c r="D10" s="10">
        <v>1</v>
      </c>
      <c r="E10" s="10">
        <v>164</v>
      </c>
      <c r="F10" s="33">
        <f>G10+H10+I10</f>
        <v>164</v>
      </c>
      <c r="G10" s="10">
        <v>150</v>
      </c>
      <c r="H10" s="10">
        <v>14</v>
      </c>
      <c r="I10" s="11">
        <v>0</v>
      </c>
      <c r="J10" s="33">
        <f>K10+L10</f>
        <v>1</v>
      </c>
      <c r="K10" s="10">
        <v>1</v>
      </c>
      <c r="L10" s="11">
        <v>0</v>
      </c>
      <c r="M10" s="15">
        <v>0</v>
      </c>
      <c r="N10" s="15">
        <v>1</v>
      </c>
      <c r="O10" s="10">
        <v>0</v>
      </c>
      <c r="P10" s="34">
        <f t="shared" ref="P10:P25" si="0">(1-(I10+L10)/C10)*100</f>
        <v>100</v>
      </c>
    </row>
    <row r="11" spans="1:16" x14ac:dyDescent="0.3">
      <c r="A11" s="8">
        <v>2</v>
      </c>
      <c r="B11" s="32" t="s">
        <v>26</v>
      </c>
      <c r="C11" s="33">
        <f t="shared" ref="C11:C24" si="1">F11+J11+M11</f>
        <v>10175</v>
      </c>
      <c r="D11" s="10">
        <v>619</v>
      </c>
      <c r="E11" s="10">
        <v>9556</v>
      </c>
      <c r="F11" s="33">
        <f t="shared" ref="F11:F24" si="2">G11+H11+I11</f>
        <v>9483</v>
      </c>
      <c r="G11" s="10">
        <v>6188</v>
      </c>
      <c r="H11" s="10">
        <v>3272</v>
      </c>
      <c r="I11" s="11">
        <v>23</v>
      </c>
      <c r="J11" s="33">
        <f t="shared" ref="J11:J24" si="3">K11+L11</f>
        <v>650</v>
      </c>
      <c r="K11" s="10">
        <v>647</v>
      </c>
      <c r="L11" s="11">
        <v>3</v>
      </c>
      <c r="M11" s="15">
        <v>42</v>
      </c>
      <c r="N11" s="10">
        <v>1798</v>
      </c>
      <c r="O11" s="10">
        <v>240</v>
      </c>
      <c r="P11" s="34">
        <f t="shared" si="0"/>
        <v>99.744471744471738</v>
      </c>
    </row>
    <row r="12" spans="1:16" x14ac:dyDescent="0.3">
      <c r="A12" s="8">
        <v>3</v>
      </c>
      <c r="B12" s="32" t="s">
        <v>27</v>
      </c>
      <c r="C12" s="33">
        <f t="shared" si="1"/>
        <v>145</v>
      </c>
      <c r="D12" s="10">
        <v>3</v>
      </c>
      <c r="E12" s="10">
        <v>142</v>
      </c>
      <c r="F12" s="33">
        <f t="shared" si="2"/>
        <v>145</v>
      </c>
      <c r="G12" s="10">
        <v>120</v>
      </c>
      <c r="H12" s="10">
        <v>25</v>
      </c>
      <c r="I12" s="11">
        <v>0</v>
      </c>
      <c r="J12" s="33">
        <f t="shared" si="3"/>
        <v>0</v>
      </c>
      <c r="K12" s="10">
        <v>0</v>
      </c>
      <c r="L12" s="11">
        <v>0</v>
      </c>
      <c r="M12" s="15">
        <v>0</v>
      </c>
      <c r="N12" s="15">
        <v>0</v>
      </c>
      <c r="O12" s="12">
        <v>0</v>
      </c>
      <c r="P12" s="34">
        <f t="shared" si="0"/>
        <v>100</v>
      </c>
    </row>
    <row r="13" spans="1:16" x14ac:dyDescent="0.3">
      <c r="A13" s="8">
        <v>4</v>
      </c>
      <c r="B13" s="32" t="s">
        <v>28</v>
      </c>
      <c r="C13" s="33">
        <f t="shared" si="1"/>
        <v>2</v>
      </c>
      <c r="D13" s="10">
        <v>0</v>
      </c>
      <c r="E13" s="10">
        <v>2</v>
      </c>
      <c r="F13" s="33">
        <f t="shared" si="2"/>
        <v>2</v>
      </c>
      <c r="G13" s="10">
        <v>0</v>
      </c>
      <c r="H13" s="10">
        <v>2</v>
      </c>
      <c r="I13" s="11">
        <v>0</v>
      </c>
      <c r="J13" s="33">
        <f t="shared" si="3"/>
        <v>0</v>
      </c>
      <c r="K13" s="10">
        <v>0</v>
      </c>
      <c r="L13" s="11">
        <v>0</v>
      </c>
      <c r="M13" s="10">
        <v>0</v>
      </c>
      <c r="N13" s="10">
        <v>0</v>
      </c>
      <c r="O13" s="10">
        <v>0</v>
      </c>
      <c r="P13" s="34">
        <f t="shared" si="0"/>
        <v>100</v>
      </c>
    </row>
    <row r="14" spans="1:16" x14ac:dyDescent="0.3">
      <c r="A14" s="8">
        <v>5</v>
      </c>
      <c r="B14" s="33" t="s">
        <v>29</v>
      </c>
      <c r="C14" s="33">
        <f t="shared" si="1"/>
        <v>602</v>
      </c>
      <c r="D14" s="10">
        <v>2</v>
      </c>
      <c r="E14" s="10">
        <v>600</v>
      </c>
      <c r="F14" s="33">
        <f t="shared" si="2"/>
        <v>599</v>
      </c>
      <c r="G14" s="10">
        <v>572</v>
      </c>
      <c r="H14" s="10">
        <v>27</v>
      </c>
      <c r="I14" s="11">
        <v>0</v>
      </c>
      <c r="J14" s="33">
        <f t="shared" si="3"/>
        <v>3</v>
      </c>
      <c r="K14" s="10">
        <v>3</v>
      </c>
      <c r="L14" s="11">
        <v>0</v>
      </c>
      <c r="M14" s="10">
        <v>0</v>
      </c>
      <c r="N14" s="10">
        <v>0</v>
      </c>
      <c r="O14" s="10">
        <v>0</v>
      </c>
      <c r="P14" s="34">
        <f t="shared" si="0"/>
        <v>100</v>
      </c>
    </row>
    <row r="15" spans="1:16" x14ac:dyDescent="0.3">
      <c r="A15" s="8">
        <v>6</v>
      </c>
      <c r="B15" s="33" t="s">
        <v>30</v>
      </c>
      <c r="C15" s="33">
        <f t="shared" si="1"/>
        <v>21</v>
      </c>
      <c r="D15" s="10">
        <v>0</v>
      </c>
      <c r="E15" s="10">
        <v>21</v>
      </c>
      <c r="F15" s="33">
        <f t="shared" si="2"/>
        <v>14</v>
      </c>
      <c r="G15" s="10">
        <v>11</v>
      </c>
      <c r="H15" s="10">
        <v>1</v>
      </c>
      <c r="I15" s="11">
        <v>2</v>
      </c>
      <c r="J15" s="33">
        <f t="shared" si="3"/>
        <v>7</v>
      </c>
      <c r="K15" s="10">
        <v>6</v>
      </c>
      <c r="L15" s="11">
        <v>1</v>
      </c>
      <c r="M15" s="10">
        <v>0</v>
      </c>
      <c r="N15" s="10">
        <v>1</v>
      </c>
      <c r="O15" s="10">
        <v>0</v>
      </c>
      <c r="P15" s="34">
        <f t="shared" si="0"/>
        <v>85.714285714285722</v>
      </c>
    </row>
    <row r="16" spans="1:16" x14ac:dyDescent="0.3">
      <c r="A16" s="8">
        <v>7</v>
      </c>
      <c r="B16" s="32" t="s">
        <v>31</v>
      </c>
      <c r="C16" s="33">
        <f t="shared" si="1"/>
        <v>3</v>
      </c>
      <c r="D16" s="10">
        <v>0</v>
      </c>
      <c r="E16" s="10">
        <v>3</v>
      </c>
      <c r="F16" s="33">
        <f t="shared" si="2"/>
        <v>3</v>
      </c>
      <c r="G16" s="10">
        <v>3</v>
      </c>
      <c r="H16" s="10">
        <v>0</v>
      </c>
      <c r="I16" s="11">
        <v>0</v>
      </c>
      <c r="J16" s="33">
        <f t="shared" si="3"/>
        <v>0</v>
      </c>
      <c r="K16" s="10">
        <v>0</v>
      </c>
      <c r="L16" s="11">
        <v>0</v>
      </c>
      <c r="M16" s="10">
        <v>0</v>
      </c>
      <c r="N16" s="10">
        <v>0</v>
      </c>
      <c r="O16" s="10">
        <v>3</v>
      </c>
      <c r="P16" s="34">
        <f t="shared" si="0"/>
        <v>100</v>
      </c>
    </row>
    <row r="17" spans="1:16" x14ac:dyDescent="0.3">
      <c r="A17" s="8">
        <v>8</v>
      </c>
      <c r="B17" s="35" t="s">
        <v>32</v>
      </c>
      <c r="C17" s="33">
        <f t="shared" si="1"/>
        <v>1</v>
      </c>
      <c r="D17" s="10">
        <v>0</v>
      </c>
      <c r="E17" s="10">
        <v>1</v>
      </c>
      <c r="F17" s="33">
        <f t="shared" si="2"/>
        <v>1</v>
      </c>
      <c r="G17" s="10">
        <v>1</v>
      </c>
      <c r="H17" s="10">
        <v>0</v>
      </c>
      <c r="I17" s="11">
        <v>0</v>
      </c>
      <c r="J17" s="33">
        <f t="shared" si="3"/>
        <v>0</v>
      </c>
      <c r="K17" s="10">
        <v>0</v>
      </c>
      <c r="L17" s="11">
        <v>0</v>
      </c>
      <c r="M17" s="10">
        <v>0</v>
      </c>
      <c r="N17" s="10">
        <v>1</v>
      </c>
      <c r="O17" s="10">
        <v>0</v>
      </c>
      <c r="P17" s="34">
        <f t="shared" si="0"/>
        <v>100</v>
      </c>
    </row>
    <row r="18" spans="1:16" x14ac:dyDescent="0.3">
      <c r="A18" s="8">
        <v>9</v>
      </c>
      <c r="B18" s="35" t="s">
        <v>33</v>
      </c>
      <c r="C18" s="33">
        <f t="shared" si="1"/>
        <v>41</v>
      </c>
      <c r="D18" s="10">
        <v>0</v>
      </c>
      <c r="E18" s="10">
        <v>41</v>
      </c>
      <c r="F18" s="33">
        <f t="shared" si="2"/>
        <v>40</v>
      </c>
      <c r="G18" s="10">
        <v>35</v>
      </c>
      <c r="H18" s="10">
        <v>5</v>
      </c>
      <c r="I18" s="11">
        <v>0</v>
      </c>
      <c r="J18" s="33">
        <f t="shared" si="3"/>
        <v>1</v>
      </c>
      <c r="K18" s="10">
        <v>1</v>
      </c>
      <c r="L18" s="11">
        <v>0</v>
      </c>
      <c r="M18" s="10">
        <v>0</v>
      </c>
      <c r="N18" s="10">
        <v>1</v>
      </c>
      <c r="O18" s="10">
        <v>0</v>
      </c>
      <c r="P18" s="34">
        <f t="shared" si="0"/>
        <v>100</v>
      </c>
    </row>
    <row r="19" spans="1:16" x14ac:dyDescent="0.3">
      <c r="A19" s="8">
        <v>10</v>
      </c>
      <c r="B19" s="32" t="s">
        <v>34</v>
      </c>
      <c r="C19" s="33">
        <f t="shared" si="1"/>
        <v>1534</v>
      </c>
      <c r="D19" s="10">
        <v>2</v>
      </c>
      <c r="E19" s="10">
        <v>1532</v>
      </c>
      <c r="F19" s="33">
        <f t="shared" si="2"/>
        <v>1531</v>
      </c>
      <c r="G19" s="10">
        <v>1435</v>
      </c>
      <c r="H19" s="10">
        <v>96</v>
      </c>
      <c r="I19" s="11">
        <v>0</v>
      </c>
      <c r="J19" s="33">
        <f t="shared" si="3"/>
        <v>3</v>
      </c>
      <c r="K19" s="10">
        <v>3</v>
      </c>
      <c r="L19" s="11">
        <v>0</v>
      </c>
      <c r="M19" s="10">
        <v>0</v>
      </c>
      <c r="N19" s="10">
        <v>9</v>
      </c>
      <c r="O19" s="10">
        <v>147</v>
      </c>
      <c r="P19" s="34">
        <f t="shared" si="0"/>
        <v>100</v>
      </c>
    </row>
    <row r="20" spans="1:16" x14ac:dyDescent="0.3">
      <c r="A20" s="8">
        <v>11</v>
      </c>
      <c r="B20" s="35" t="s">
        <v>35</v>
      </c>
      <c r="C20" s="33">
        <f t="shared" si="1"/>
        <v>67</v>
      </c>
      <c r="D20" s="10">
        <v>1</v>
      </c>
      <c r="E20" s="10">
        <v>66</v>
      </c>
      <c r="F20" s="33">
        <f t="shared" si="2"/>
        <v>64</v>
      </c>
      <c r="G20" s="10">
        <v>46</v>
      </c>
      <c r="H20" s="10">
        <v>17</v>
      </c>
      <c r="I20" s="11">
        <v>1</v>
      </c>
      <c r="J20" s="33">
        <f t="shared" si="3"/>
        <v>3</v>
      </c>
      <c r="K20" s="10">
        <v>2</v>
      </c>
      <c r="L20" s="11">
        <v>1</v>
      </c>
      <c r="M20" s="10">
        <v>0</v>
      </c>
      <c r="N20" s="10">
        <v>28</v>
      </c>
      <c r="O20" s="10">
        <v>0</v>
      </c>
      <c r="P20" s="34">
        <f t="shared" si="0"/>
        <v>97.014925373134332</v>
      </c>
    </row>
    <row r="21" spans="1:16" x14ac:dyDescent="0.3">
      <c r="A21" s="8">
        <v>12</v>
      </c>
      <c r="B21" s="32" t="s">
        <v>36</v>
      </c>
      <c r="C21" s="33">
        <f t="shared" si="1"/>
        <v>2959</v>
      </c>
      <c r="D21" s="10">
        <v>15</v>
      </c>
      <c r="E21" s="10">
        <v>2944</v>
      </c>
      <c r="F21" s="33">
        <f t="shared" si="2"/>
        <v>2952</v>
      </c>
      <c r="G21" s="10">
        <v>1880</v>
      </c>
      <c r="H21" s="10">
        <v>1070</v>
      </c>
      <c r="I21" s="11">
        <v>2</v>
      </c>
      <c r="J21" s="33">
        <f t="shared" si="3"/>
        <v>7</v>
      </c>
      <c r="K21" s="10">
        <v>7</v>
      </c>
      <c r="L21" s="11">
        <v>0</v>
      </c>
      <c r="M21" s="10">
        <v>0</v>
      </c>
      <c r="N21" s="10">
        <v>2</v>
      </c>
      <c r="O21" s="10">
        <v>2</v>
      </c>
      <c r="P21" s="34">
        <f t="shared" si="0"/>
        <v>99.932409597837108</v>
      </c>
    </row>
    <row r="22" spans="1:16" x14ac:dyDescent="0.3">
      <c r="A22" s="8">
        <v>13</v>
      </c>
      <c r="B22" s="32" t="s">
        <v>37</v>
      </c>
      <c r="C22" s="33">
        <f t="shared" si="1"/>
        <v>20</v>
      </c>
      <c r="D22" s="10">
        <v>0</v>
      </c>
      <c r="E22" s="10">
        <v>20</v>
      </c>
      <c r="F22" s="33">
        <f t="shared" si="2"/>
        <v>20</v>
      </c>
      <c r="G22" s="10">
        <v>17</v>
      </c>
      <c r="H22" s="10">
        <v>3</v>
      </c>
      <c r="I22" s="11">
        <v>0</v>
      </c>
      <c r="J22" s="33">
        <f t="shared" si="3"/>
        <v>0</v>
      </c>
      <c r="K22" s="10">
        <v>0</v>
      </c>
      <c r="L22" s="11">
        <v>0</v>
      </c>
      <c r="M22" s="10">
        <v>0</v>
      </c>
      <c r="N22" s="10">
        <v>2</v>
      </c>
      <c r="O22" s="10">
        <v>0</v>
      </c>
      <c r="P22" s="34">
        <f t="shared" si="0"/>
        <v>100</v>
      </c>
    </row>
    <row r="23" spans="1:16" x14ac:dyDescent="0.3">
      <c r="A23" s="8">
        <v>14</v>
      </c>
      <c r="B23" s="32" t="s">
        <v>38</v>
      </c>
      <c r="C23" s="33">
        <f t="shared" si="1"/>
        <v>928</v>
      </c>
      <c r="D23" s="10">
        <v>21</v>
      </c>
      <c r="E23" s="10">
        <v>907</v>
      </c>
      <c r="F23" s="33">
        <f t="shared" si="2"/>
        <v>916</v>
      </c>
      <c r="G23" s="10">
        <v>718</v>
      </c>
      <c r="H23" s="10">
        <v>194</v>
      </c>
      <c r="I23" s="11">
        <v>4</v>
      </c>
      <c r="J23" s="33">
        <f t="shared" si="3"/>
        <v>9</v>
      </c>
      <c r="K23" s="10">
        <v>9</v>
      </c>
      <c r="L23" s="11">
        <v>0</v>
      </c>
      <c r="M23" s="10">
        <v>3</v>
      </c>
      <c r="N23" s="10">
        <v>47</v>
      </c>
      <c r="O23" s="10">
        <v>10</v>
      </c>
      <c r="P23" s="34">
        <f t="shared" si="0"/>
        <v>99.568965517241381</v>
      </c>
    </row>
    <row r="24" spans="1:16" x14ac:dyDescent="0.3">
      <c r="A24" s="8">
        <v>15</v>
      </c>
      <c r="B24" s="32" t="s">
        <v>39</v>
      </c>
      <c r="C24" s="33">
        <f t="shared" si="1"/>
        <v>384</v>
      </c>
      <c r="D24" s="10">
        <v>5</v>
      </c>
      <c r="E24" s="10">
        <v>379</v>
      </c>
      <c r="F24" s="33">
        <f t="shared" si="2"/>
        <v>375</v>
      </c>
      <c r="G24" s="10">
        <v>342</v>
      </c>
      <c r="H24" s="10">
        <v>33</v>
      </c>
      <c r="I24" s="11">
        <v>0</v>
      </c>
      <c r="J24" s="33">
        <f t="shared" si="3"/>
        <v>9</v>
      </c>
      <c r="K24" s="10">
        <v>9</v>
      </c>
      <c r="L24" s="11">
        <v>0</v>
      </c>
      <c r="M24" s="10">
        <v>0</v>
      </c>
      <c r="N24" s="10">
        <v>0</v>
      </c>
      <c r="O24" s="10">
        <v>2</v>
      </c>
      <c r="P24" s="34">
        <f t="shared" si="0"/>
        <v>100</v>
      </c>
    </row>
    <row r="25" spans="1:16" x14ac:dyDescent="0.3">
      <c r="A25" s="8"/>
      <c r="B25" s="36" t="s">
        <v>40</v>
      </c>
      <c r="C25" s="37">
        <f>SUM(C10:C24)</f>
        <v>17047</v>
      </c>
      <c r="D25" s="37">
        <f t="shared" ref="D25:O25" si="4">SUM(D10:D24)</f>
        <v>669</v>
      </c>
      <c r="E25" s="37">
        <f t="shared" si="4"/>
        <v>16378</v>
      </c>
      <c r="F25" s="37">
        <f t="shared" si="4"/>
        <v>16309</v>
      </c>
      <c r="G25" s="37">
        <f t="shared" si="4"/>
        <v>11518</v>
      </c>
      <c r="H25" s="37">
        <f t="shared" si="4"/>
        <v>4759</v>
      </c>
      <c r="I25" s="37">
        <f t="shared" si="4"/>
        <v>32</v>
      </c>
      <c r="J25" s="37">
        <f t="shared" si="4"/>
        <v>693</v>
      </c>
      <c r="K25" s="37">
        <f t="shared" si="4"/>
        <v>688</v>
      </c>
      <c r="L25" s="37">
        <f t="shared" si="4"/>
        <v>5</v>
      </c>
      <c r="M25" s="37">
        <f t="shared" si="4"/>
        <v>45</v>
      </c>
      <c r="N25" s="37">
        <f t="shared" si="4"/>
        <v>1890</v>
      </c>
      <c r="O25" s="37">
        <f t="shared" si="4"/>
        <v>404</v>
      </c>
      <c r="P25" s="38">
        <f t="shared" si="0"/>
        <v>99.782953012260222</v>
      </c>
    </row>
    <row r="26" spans="1:16" ht="21.75" customHeight="1" x14ac:dyDescent="0.3">
      <c r="A26" s="4" t="s">
        <v>41</v>
      </c>
      <c r="B26" s="50" t="s">
        <v>42</v>
      </c>
      <c r="C26" s="51"/>
      <c r="D26" s="51"/>
      <c r="E26" s="51"/>
      <c r="F26" s="51"/>
      <c r="G26" s="51"/>
      <c r="H26" s="51"/>
      <c r="I26" s="51"/>
      <c r="J26" s="51"/>
      <c r="K26" s="51"/>
      <c r="L26" s="51"/>
      <c r="M26" s="51"/>
      <c r="N26" s="51"/>
      <c r="O26" s="52"/>
      <c r="P26" s="34"/>
    </row>
    <row r="27" spans="1:16" x14ac:dyDescent="0.3">
      <c r="A27" s="14">
        <v>1</v>
      </c>
      <c r="B27" s="39" t="s">
        <v>43</v>
      </c>
      <c r="C27" s="39">
        <f>F27+J27+M27</f>
        <v>5495</v>
      </c>
      <c r="D27" s="10">
        <v>18</v>
      </c>
      <c r="E27" s="10">
        <v>5477</v>
      </c>
      <c r="F27" s="27">
        <f>G27+H27+I27</f>
        <v>5472</v>
      </c>
      <c r="G27" s="10">
        <v>5367</v>
      </c>
      <c r="H27" s="10">
        <v>93</v>
      </c>
      <c r="I27" s="11">
        <v>12</v>
      </c>
      <c r="J27" s="27">
        <f t="shared" ref="J27:J33" si="5">K27+L27</f>
        <v>23</v>
      </c>
      <c r="K27" s="10">
        <v>23</v>
      </c>
      <c r="L27" s="11">
        <v>0</v>
      </c>
      <c r="M27" s="27">
        <v>0</v>
      </c>
      <c r="N27" s="27">
        <v>0</v>
      </c>
      <c r="O27" s="27">
        <v>0</v>
      </c>
      <c r="P27" s="34">
        <f t="shared" ref="P27:P35" si="6">(1-(I27+L27)/C27)*100</f>
        <v>99.781619654231122</v>
      </c>
    </row>
    <row r="28" spans="1:16" x14ac:dyDescent="0.3">
      <c r="A28" s="14">
        <v>2</v>
      </c>
      <c r="B28" s="39" t="s">
        <v>44</v>
      </c>
      <c r="C28" s="39">
        <f t="shared" ref="C28:C33" si="7">F28+J28+M28</f>
        <v>92</v>
      </c>
      <c r="D28" s="10">
        <v>14</v>
      </c>
      <c r="E28" s="10">
        <v>78</v>
      </c>
      <c r="F28" s="27">
        <f t="shared" ref="F28:F33" si="8">G28+H28+I28</f>
        <v>88</v>
      </c>
      <c r="G28" s="10">
        <v>78</v>
      </c>
      <c r="H28" s="10">
        <v>10</v>
      </c>
      <c r="I28" s="11">
        <v>0</v>
      </c>
      <c r="J28" s="27">
        <f t="shared" si="5"/>
        <v>4</v>
      </c>
      <c r="K28" s="10">
        <v>4</v>
      </c>
      <c r="L28" s="11">
        <v>0</v>
      </c>
      <c r="M28" s="27">
        <v>0</v>
      </c>
      <c r="N28" s="27">
        <v>0</v>
      </c>
      <c r="O28" s="27">
        <v>0</v>
      </c>
      <c r="P28" s="34">
        <f t="shared" si="6"/>
        <v>100</v>
      </c>
    </row>
    <row r="29" spans="1:16" x14ac:dyDescent="0.3">
      <c r="A29" s="14">
        <v>3</v>
      </c>
      <c r="B29" s="39" t="s">
        <v>45</v>
      </c>
      <c r="C29" s="39">
        <f t="shared" si="7"/>
        <v>16443</v>
      </c>
      <c r="D29" s="10">
        <v>227</v>
      </c>
      <c r="E29" s="10">
        <v>16216</v>
      </c>
      <c r="F29" s="27">
        <f t="shared" si="8"/>
        <v>16209</v>
      </c>
      <c r="G29" s="10">
        <v>0</v>
      </c>
      <c r="H29" s="10">
        <v>16209</v>
      </c>
      <c r="I29" s="11">
        <v>0</v>
      </c>
      <c r="J29" s="27">
        <f t="shared" si="5"/>
        <v>234</v>
      </c>
      <c r="K29" s="10">
        <v>234</v>
      </c>
      <c r="L29" s="11">
        <v>0</v>
      </c>
      <c r="M29" s="27">
        <v>0</v>
      </c>
      <c r="N29" s="27">
        <v>0</v>
      </c>
      <c r="O29" s="27">
        <v>0</v>
      </c>
      <c r="P29" s="34">
        <f t="shared" si="6"/>
        <v>100</v>
      </c>
    </row>
    <row r="30" spans="1:16" x14ac:dyDescent="0.3">
      <c r="A30" s="14">
        <v>4</v>
      </c>
      <c r="B30" s="39" t="s">
        <v>46</v>
      </c>
      <c r="C30" s="39">
        <f t="shared" si="7"/>
        <v>1422</v>
      </c>
      <c r="D30" s="10">
        <v>0</v>
      </c>
      <c r="E30" s="10">
        <v>1422</v>
      </c>
      <c r="F30" s="27">
        <f t="shared" si="8"/>
        <v>1422</v>
      </c>
      <c r="G30" s="10">
        <v>1409</v>
      </c>
      <c r="H30" s="10">
        <v>13</v>
      </c>
      <c r="I30" s="11">
        <v>0</v>
      </c>
      <c r="J30" s="27">
        <f t="shared" si="5"/>
        <v>0</v>
      </c>
      <c r="K30" s="10">
        <v>0</v>
      </c>
      <c r="L30" s="11">
        <v>0</v>
      </c>
      <c r="M30" s="10">
        <v>0</v>
      </c>
      <c r="N30" s="27">
        <v>0</v>
      </c>
      <c r="O30" s="27">
        <v>0</v>
      </c>
      <c r="P30" s="34">
        <f t="shared" si="6"/>
        <v>100</v>
      </c>
    </row>
    <row r="31" spans="1:16" x14ac:dyDescent="0.3">
      <c r="A31" s="14">
        <v>5</v>
      </c>
      <c r="B31" s="39" t="s">
        <v>47</v>
      </c>
      <c r="C31" s="39">
        <f>F31+J31+M31</f>
        <v>1529</v>
      </c>
      <c r="D31" s="10">
        <v>4</v>
      </c>
      <c r="E31" s="10">
        <v>1525</v>
      </c>
      <c r="F31" s="27">
        <f t="shared" si="8"/>
        <v>1515</v>
      </c>
      <c r="G31" s="10">
        <v>1286</v>
      </c>
      <c r="H31" s="10">
        <v>225</v>
      </c>
      <c r="I31" s="11">
        <v>4</v>
      </c>
      <c r="J31" s="27">
        <f t="shared" si="5"/>
        <v>14</v>
      </c>
      <c r="K31" s="10">
        <v>14</v>
      </c>
      <c r="L31" s="11">
        <v>0</v>
      </c>
      <c r="M31" s="10">
        <v>0</v>
      </c>
      <c r="N31" s="10">
        <v>52</v>
      </c>
      <c r="O31" s="27">
        <v>0</v>
      </c>
      <c r="P31" s="34">
        <f t="shared" si="6"/>
        <v>99.73839110529758</v>
      </c>
    </row>
    <row r="32" spans="1:16" x14ac:dyDescent="0.3">
      <c r="A32" s="14">
        <v>6</v>
      </c>
      <c r="B32" s="39" t="s">
        <v>75</v>
      </c>
      <c r="C32" s="39">
        <f>F32+J32+M32</f>
        <v>655</v>
      </c>
      <c r="D32" s="10">
        <v>12</v>
      </c>
      <c r="E32" s="10">
        <v>643</v>
      </c>
      <c r="F32" s="27">
        <f t="shared" si="8"/>
        <v>649</v>
      </c>
      <c r="G32" s="10">
        <v>637</v>
      </c>
      <c r="H32" s="10">
        <v>7</v>
      </c>
      <c r="I32" s="11">
        <v>5</v>
      </c>
      <c r="J32" s="27">
        <f t="shared" si="5"/>
        <v>6</v>
      </c>
      <c r="K32" s="10">
        <v>6</v>
      </c>
      <c r="L32" s="11">
        <v>0</v>
      </c>
      <c r="M32" s="27">
        <v>0</v>
      </c>
      <c r="N32" s="27">
        <v>0</v>
      </c>
      <c r="O32" s="27">
        <v>0</v>
      </c>
      <c r="P32" s="34">
        <f t="shared" si="6"/>
        <v>99.236641221374043</v>
      </c>
    </row>
    <row r="33" spans="1:18" x14ac:dyDescent="0.3">
      <c r="A33" s="14">
        <v>7</v>
      </c>
      <c r="B33" s="39" t="s">
        <v>48</v>
      </c>
      <c r="C33" s="39">
        <f t="shared" si="7"/>
        <v>1373</v>
      </c>
      <c r="D33" s="10">
        <v>44</v>
      </c>
      <c r="E33" s="10">
        <v>1329</v>
      </c>
      <c r="F33" s="27">
        <f t="shared" si="8"/>
        <v>1356</v>
      </c>
      <c r="G33" s="10">
        <v>1225</v>
      </c>
      <c r="H33" s="10">
        <v>63</v>
      </c>
      <c r="I33" s="11">
        <v>68</v>
      </c>
      <c r="J33" s="27">
        <f t="shared" si="5"/>
        <v>17</v>
      </c>
      <c r="K33" s="10">
        <v>17</v>
      </c>
      <c r="L33" s="11">
        <v>0</v>
      </c>
      <c r="M33" s="10">
        <v>0</v>
      </c>
      <c r="N33" s="27">
        <v>0</v>
      </c>
      <c r="O33" s="27">
        <v>0</v>
      </c>
      <c r="P33" s="34">
        <f t="shared" si="6"/>
        <v>95.047341587764024</v>
      </c>
    </row>
    <row r="34" spans="1:18" s="17" customFormat="1" x14ac:dyDescent="0.3">
      <c r="A34" s="16"/>
      <c r="B34" s="37" t="s">
        <v>49</v>
      </c>
      <c r="C34" s="37">
        <f t="shared" ref="C34:O34" si="9">SUM(C27:C33)</f>
        <v>27009</v>
      </c>
      <c r="D34" s="37">
        <f t="shared" si="9"/>
        <v>319</v>
      </c>
      <c r="E34" s="37">
        <f t="shared" si="9"/>
        <v>26690</v>
      </c>
      <c r="F34" s="37">
        <f t="shared" si="9"/>
        <v>26711</v>
      </c>
      <c r="G34" s="37">
        <f t="shared" si="9"/>
        <v>10002</v>
      </c>
      <c r="H34" s="37">
        <f t="shared" si="9"/>
        <v>16620</v>
      </c>
      <c r="I34" s="37">
        <f t="shared" si="9"/>
        <v>89</v>
      </c>
      <c r="J34" s="37">
        <f t="shared" si="9"/>
        <v>298</v>
      </c>
      <c r="K34" s="37">
        <f t="shared" si="9"/>
        <v>298</v>
      </c>
      <c r="L34" s="37">
        <f t="shared" si="9"/>
        <v>0</v>
      </c>
      <c r="M34" s="37">
        <f t="shared" si="9"/>
        <v>0</v>
      </c>
      <c r="N34" s="37">
        <f t="shared" si="9"/>
        <v>52</v>
      </c>
      <c r="O34" s="37">
        <f t="shared" si="9"/>
        <v>0</v>
      </c>
      <c r="P34" s="34">
        <f t="shared" si="6"/>
        <v>99.670480210300269</v>
      </c>
    </row>
    <row r="35" spans="1:18" x14ac:dyDescent="0.3">
      <c r="A35" s="9"/>
      <c r="B35" s="40" t="s">
        <v>50</v>
      </c>
      <c r="C35" s="41">
        <f t="shared" ref="C35:O35" si="10">SUM(C27:C33)+SUM(C10:C24)</f>
        <v>44056</v>
      </c>
      <c r="D35" s="41">
        <f t="shared" si="10"/>
        <v>988</v>
      </c>
      <c r="E35" s="41">
        <f t="shared" si="10"/>
        <v>43068</v>
      </c>
      <c r="F35" s="41">
        <f t="shared" si="10"/>
        <v>43020</v>
      </c>
      <c r="G35" s="41">
        <f t="shared" si="10"/>
        <v>21520</v>
      </c>
      <c r="H35" s="41">
        <f t="shared" si="10"/>
        <v>21379</v>
      </c>
      <c r="I35" s="41">
        <f t="shared" si="10"/>
        <v>121</v>
      </c>
      <c r="J35" s="41">
        <f t="shared" si="10"/>
        <v>991</v>
      </c>
      <c r="K35" s="41">
        <f t="shared" si="10"/>
        <v>986</v>
      </c>
      <c r="L35" s="41">
        <f t="shared" si="10"/>
        <v>5</v>
      </c>
      <c r="M35" s="41">
        <f t="shared" si="10"/>
        <v>45</v>
      </c>
      <c r="N35" s="41">
        <f t="shared" si="10"/>
        <v>1942</v>
      </c>
      <c r="O35" s="41">
        <f t="shared" si="10"/>
        <v>404</v>
      </c>
      <c r="P35" s="38">
        <f t="shared" si="6"/>
        <v>99.714000363174137</v>
      </c>
    </row>
    <row r="36" spans="1:18" x14ac:dyDescent="0.3">
      <c r="A36" s="18"/>
      <c r="B36" s="19"/>
      <c r="C36" s="20"/>
      <c r="D36" s="20"/>
      <c r="E36" s="20"/>
      <c r="F36" s="20"/>
      <c r="G36" s="20"/>
      <c r="H36" s="20"/>
      <c r="I36" s="20"/>
      <c r="J36" s="20"/>
      <c r="K36" s="20"/>
      <c r="L36" s="20"/>
      <c r="M36" s="20"/>
      <c r="N36" s="20"/>
      <c r="O36" s="20"/>
    </row>
    <row r="37" spans="1:18" ht="15" customHeight="1" x14ac:dyDescent="0.3">
      <c r="B37" s="53" t="s">
        <v>51</v>
      </c>
      <c r="C37" s="53"/>
      <c r="D37" s="53"/>
      <c r="E37" s="53"/>
      <c r="F37" s="53"/>
      <c r="G37" s="53"/>
      <c r="H37" s="53"/>
      <c r="I37" s="53"/>
      <c r="J37" s="53"/>
      <c r="K37" s="53"/>
      <c r="L37" s="53"/>
      <c r="M37" s="53"/>
      <c r="N37" s="53"/>
      <c r="O37" s="53"/>
      <c r="P37" s="53"/>
    </row>
    <row r="38" spans="1:18" x14ac:dyDescent="0.3">
      <c r="B38" s="53"/>
      <c r="C38" s="53"/>
      <c r="D38" s="53"/>
      <c r="E38" s="53"/>
      <c r="F38" s="53"/>
      <c r="G38" s="53"/>
      <c r="H38" s="53"/>
      <c r="I38" s="53"/>
      <c r="J38" s="53"/>
      <c r="K38" s="53"/>
      <c r="L38" s="53"/>
      <c r="M38" s="53"/>
      <c r="N38" s="53"/>
      <c r="O38" s="53"/>
      <c r="P38" s="53"/>
    </row>
    <row r="39" spans="1:18" x14ac:dyDescent="0.3">
      <c r="B39" s="53"/>
      <c r="C39" s="53"/>
      <c r="D39" s="53"/>
      <c r="E39" s="53"/>
      <c r="F39" s="53"/>
      <c r="G39" s="53"/>
      <c r="H39" s="53"/>
      <c r="I39" s="53"/>
      <c r="J39" s="53"/>
      <c r="K39" s="53"/>
      <c r="L39" s="53"/>
      <c r="M39" s="53"/>
      <c r="N39" s="53"/>
      <c r="O39" s="53"/>
      <c r="P39" s="53"/>
    </row>
    <row r="40" spans="1:18" ht="24.75" customHeight="1" x14ac:dyDescent="0.3">
      <c r="B40" s="53"/>
      <c r="C40" s="53"/>
      <c r="D40" s="53"/>
      <c r="E40" s="53"/>
      <c r="F40" s="53"/>
      <c r="G40" s="53"/>
      <c r="H40" s="53"/>
      <c r="I40" s="53"/>
      <c r="J40" s="53"/>
      <c r="K40" s="53"/>
      <c r="L40" s="53"/>
      <c r="M40" s="53"/>
      <c r="N40" s="53"/>
      <c r="O40" s="53"/>
      <c r="P40" s="53"/>
    </row>
    <row r="41" spans="1:18" x14ac:dyDescent="0.3">
      <c r="B41" s="21"/>
      <c r="C41" s="21"/>
      <c r="D41" s="21"/>
      <c r="E41" s="21"/>
      <c r="F41" s="21"/>
      <c r="G41" s="21"/>
      <c r="H41" s="21"/>
      <c r="I41" s="21"/>
      <c r="J41" s="21"/>
      <c r="K41" s="21"/>
      <c r="L41" s="21"/>
      <c r="M41" s="21"/>
      <c r="N41" s="21"/>
      <c r="O41" s="21"/>
    </row>
    <row r="42" spans="1:18" x14ac:dyDescent="0.3">
      <c r="N42" s="43" t="s">
        <v>52</v>
      </c>
      <c r="P42" s="42"/>
      <c r="Q42" s="42"/>
      <c r="R42" s="42"/>
    </row>
    <row r="43" spans="1:18" ht="19.5" x14ac:dyDescent="0.35">
      <c r="A43" s="80"/>
      <c r="B43" s="81" t="s">
        <v>78</v>
      </c>
      <c r="C43" s="80"/>
      <c r="D43" s="80"/>
      <c r="E43" s="80"/>
      <c r="F43" s="80"/>
      <c r="G43" s="80"/>
      <c r="H43" s="80"/>
      <c r="I43" s="80"/>
      <c r="N43" s="44"/>
      <c r="P43" s="1"/>
      <c r="Q43" s="1"/>
      <c r="R43" s="1"/>
    </row>
    <row r="44" spans="1:18" x14ac:dyDescent="0.3">
      <c r="A44" s="80"/>
      <c r="B44" s="80" t="s">
        <v>81</v>
      </c>
      <c r="C44" s="80">
        <f>C35</f>
        <v>44056</v>
      </c>
      <c r="D44" s="82" t="s">
        <v>79</v>
      </c>
      <c r="E44" s="80"/>
      <c r="F44" s="80"/>
      <c r="G44" s="80"/>
      <c r="H44" s="80"/>
      <c r="I44" s="80">
        <f>O35</f>
        <v>404</v>
      </c>
      <c r="N44" s="44"/>
      <c r="P44" s="1"/>
      <c r="Q44" s="1"/>
      <c r="R44" s="1"/>
    </row>
    <row r="45" spans="1:18" x14ac:dyDescent="0.3">
      <c r="A45" s="80"/>
      <c r="B45" s="80" t="s">
        <v>82</v>
      </c>
      <c r="C45" s="80">
        <f>'Phường xã'!C25</f>
        <v>69004</v>
      </c>
      <c r="D45" s="82" t="s">
        <v>79</v>
      </c>
      <c r="E45" s="80"/>
      <c r="F45" s="80"/>
      <c r="G45" s="80"/>
      <c r="H45" s="80"/>
      <c r="I45" s="80">
        <f>'Phường xã'!O25</f>
        <v>2280</v>
      </c>
      <c r="N45" s="44"/>
      <c r="P45" s="1"/>
      <c r="Q45" s="1"/>
      <c r="R45" s="1"/>
    </row>
    <row r="46" spans="1:18" x14ac:dyDescent="0.3">
      <c r="A46" s="80"/>
      <c r="B46" s="83" t="s">
        <v>80</v>
      </c>
      <c r="C46" s="84">
        <f>C45+C44</f>
        <v>113060</v>
      </c>
      <c r="D46" s="83" t="s">
        <v>79</v>
      </c>
      <c r="E46" s="83"/>
      <c r="F46" s="83"/>
      <c r="G46" s="83"/>
      <c r="H46" s="83"/>
      <c r="I46" s="83">
        <f>I45+I44</f>
        <v>2684</v>
      </c>
      <c r="N46" s="44"/>
      <c r="P46" s="1"/>
      <c r="Q46" s="1"/>
      <c r="R46" s="1"/>
    </row>
    <row r="47" spans="1:18" x14ac:dyDescent="0.3">
      <c r="C47" s="46"/>
      <c r="D47" s="46"/>
      <c r="N47" s="43" t="s">
        <v>53</v>
      </c>
      <c r="P47" s="42"/>
      <c r="Q47" s="42"/>
      <c r="R47" s="42"/>
    </row>
  </sheetData>
  <mergeCells count="23">
    <mergeCell ref="A1:B1"/>
    <mergeCell ref="A2:B2"/>
    <mergeCell ref="C4:M4"/>
    <mergeCell ref="A5:A7"/>
    <mergeCell ref="B5:B7"/>
    <mergeCell ref="C5:E5"/>
    <mergeCell ref="F5:I5"/>
    <mergeCell ref="J5:L5"/>
    <mergeCell ref="M5:M7"/>
    <mergeCell ref="A3:P3"/>
    <mergeCell ref="C47:D47"/>
    <mergeCell ref="B9:O9"/>
    <mergeCell ref="B26:O26"/>
    <mergeCell ref="B37:P40"/>
    <mergeCell ref="P5:P7"/>
    <mergeCell ref="N5:N7"/>
    <mergeCell ref="O5:O7"/>
    <mergeCell ref="C6:C7"/>
    <mergeCell ref="D6:E6"/>
    <mergeCell ref="F6:F7"/>
    <mergeCell ref="G6:I6"/>
    <mergeCell ref="J6:J7"/>
    <mergeCell ref="K6:L6"/>
  </mergeCells>
  <pageMargins left="0.6" right="0.27" top="0.31" bottom="0.32" header="0.3" footer="0.2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topLeftCell="A16" workbookViewId="0">
      <selection activeCell="M29" sqref="M29"/>
    </sheetView>
  </sheetViews>
  <sheetFormatPr defaultRowHeight="18.75" x14ac:dyDescent="0.3"/>
  <cols>
    <col min="1" max="1" width="4" customWidth="1"/>
    <col min="2" max="2" width="15.77734375" customWidth="1"/>
    <col min="3" max="3" width="6.77734375" customWidth="1"/>
    <col min="4" max="4" width="6.21875" customWidth="1"/>
    <col min="5" max="5" width="6.44140625" customWidth="1"/>
    <col min="6" max="7" width="6.21875" customWidth="1"/>
    <col min="8" max="8" width="6.109375" customWidth="1"/>
    <col min="9" max="9" width="6.21875" customWidth="1"/>
    <col min="10" max="10" width="5.88671875" customWidth="1"/>
    <col min="11" max="11" width="6.6640625" customWidth="1"/>
    <col min="12" max="13" width="6.21875" customWidth="1"/>
    <col min="14" max="15" width="6" customWidth="1"/>
  </cols>
  <sheetData>
    <row r="1" spans="1:16" x14ac:dyDescent="0.3">
      <c r="A1" s="74" t="s">
        <v>0</v>
      </c>
      <c r="B1" s="74"/>
      <c r="C1" s="74"/>
      <c r="D1" s="1"/>
      <c r="E1" s="1"/>
      <c r="F1" s="1"/>
      <c r="G1" s="1"/>
      <c r="H1" s="1"/>
      <c r="I1" s="1"/>
      <c r="J1" s="1"/>
      <c r="K1" s="1"/>
      <c r="M1" s="2"/>
      <c r="N1" s="45"/>
      <c r="O1" s="45"/>
    </row>
    <row r="2" spans="1:16" ht="16.5" customHeight="1" x14ac:dyDescent="0.3">
      <c r="A2" s="74" t="s">
        <v>2</v>
      </c>
      <c r="B2" s="74"/>
      <c r="C2" s="74"/>
      <c r="D2" s="1"/>
      <c r="E2" s="1"/>
      <c r="F2" s="1"/>
      <c r="G2" s="1"/>
      <c r="H2" s="1"/>
      <c r="I2" s="1"/>
      <c r="J2" s="1"/>
      <c r="K2" s="1"/>
      <c r="M2" s="2"/>
      <c r="N2" s="2"/>
      <c r="O2" s="2"/>
    </row>
    <row r="3" spans="1:16" ht="48.75" customHeight="1" x14ac:dyDescent="0.3">
      <c r="A3" s="67" t="s">
        <v>76</v>
      </c>
      <c r="B3" s="67"/>
      <c r="C3" s="67"/>
      <c r="D3" s="67"/>
      <c r="E3" s="67"/>
      <c r="F3" s="67"/>
      <c r="G3" s="67"/>
      <c r="H3" s="67"/>
      <c r="I3" s="67"/>
      <c r="J3" s="67"/>
      <c r="K3" s="67"/>
      <c r="L3" s="67"/>
      <c r="M3" s="67"/>
      <c r="N3" s="67"/>
      <c r="O3" s="67"/>
      <c r="P3" s="67"/>
    </row>
    <row r="4" spans="1:16" ht="1.5" customHeight="1" x14ac:dyDescent="0.3">
      <c r="C4" s="63"/>
      <c r="D4" s="63"/>
      <c r="E4" s="63"/>
      <c r="F4" s="63"/>
      <c r="G4" s="63"/>
      <c r="H4" s="63"/>
      <c r="I4" s="63"/>
      <c r="J4" s="63"/>
      <c r="K4" s="63"/>
      <c r="L4" s="63"/>
      <c r="M4" s="63"/>
    </row>
    <row r="5" spans="1:16" s="3" customFormat="1" ht="24" customHeight="1" x14ac:dyDescent="0.2">
      <c r="A5" s="70" t="s">
        <v>3</v>
      </c>
      <c r="B5" s="70" t="s">
        <v>54</v>
      </c>
      <c r="C5" s="75" t="s">
        <v>5</v>
      </c>
      <c r="D5" s="75"/>
      <c r="E5" s="75"/>
      <c r="F5" s="75" t="s">
        <v>6</v>
      </c>
      <c r="G5" s="75"/>
      <c r="H5" s="75"/>
      <c r="I5" s="75"/>
      <c r="J5" s="75" t="s">
        <v>7</v>
      </c>
      <c r="K5" s="75"/>
      <c r="L5" s="75"/>
      <c r="M5" s="70" t="s">
        <v>8</v>
      </c>
      <c r="N5" s="70" t="s">
        <v>9</v>
      </c>
      <c r="O5" s="70" t="s">
        <v>10</v>
      </c>
      <c r="P5" s="69" t="s">
        <v>72</v>
      </c>
    </row>
    <row r="6" spans="1:16" s="3" customFormat="1" ht="14.25" x14ac:dyDescent="0.2">
      <c r="A6" s="71"/>
      <c r="B6" s="71"/>
      <c r="C6" s="75" t="s">
        <v>11</v>
      </c>
      <c r="D6" s="73" t="s">
        <v>12</v>
      </c>
      <c r="E6" s="73"/>
      <c r="F6" s="75" t="s">
        <v>11</v>
      </c>
      <c r="G6" s="76" t="s">
        <v>12</v>
      </c>
      <c r="H6" s="77"/>
      <c r="I6" s="78"/>
      <c r="J6" s="75" t="s">
        <v>11</v>
      </c>
      <c r="K6" s="73" t="s">
        <v>12</v>
      </c>
      <c r="L6" s="73"/>
      <c r="M6" s="71"/>
      <c r="N6" s="71"/>
      <c r="O6" s="71"/>
      <c r="P6" s="69"/>
    </row>
    <row r="7" spans="1:16" s="3" customFormat="1" ht="87.75" customHeight="1" x14ac:dyDescent="0.2">
      <c r="A7" s="72"/>
      <c r="B7" s="72"/>
      <c r="C7" s="75"/>
      <c r="D7" s="22" t="s">
        <v>13</v>
      </c>
      <c r="E7" s="22" t="s">
        <v>14</v>
      </c>
      <c r="F7" s="75"/>
      <c r="G7" s="22" t="s">
        <v>15</v>
      </c>
      <c r="H7" s="22" t="s">
        <v>16</v>
      </c>
      <c r="I7" s="22" t="s">
        <v>17</v>
      </c>
      <c r="J7" s="75"/>
      <c r="K7" s="22" t="s">
        <v>18</v>
      </c>
      <c r="L7" s="22" t="s">
        <v>19</v>
      </c>
      <c r="M7" s="72"/>
      <c r="N7" s="72"/>
      <c r="O7" s="72"/>
      <c r="P7" s="69"/>
    </row>
    <row r="8" spans="1:16" ht="26.25" customHeight="1" x14ac:dyDescent="0.3">
      <c r="A8" s="23" t="s">
        <v>20</v>
      </c>
      <c r="B8" s="23" t="s">
        <v>21</v>
      </c>
      <c r="C8" s="6" t="s">
        <v>22</v>
      </c>
      <c r="D8" s="5">
        <v>2</v>
      </c>
      <c r="E8" s="5">
        <v>3</v>
      </c>
      <c r="F8" s="5">
        <v>4</v>
      </c>
      <c r="G8" s="5">
        <v>5</v>
      </c>
      <c r="H8" s="5">
        <v>6</v>
      </c>
      <c r="I8" s="5">
        <v>7</v>
      </c>
      <c r="J8" s="5">
        <v>8</v>
      </c>
      <c r="K8" s="5">
        <v>9</v>
      </c>
      <c r="L8" s="5">
        <v>10</v>
      </c>
      <c r="M8" s="5">
        <v>11</v>
      </c>
      <c r="N8" s="5">
        <v>12</v>
      </c>
      <c r="O8" s="5">
        <v>13</v>
      </c>
      <c r="P8" s="24">
        <v>14</v>
      </c>
    </row>
    <row r="9" spans="1:16" x14ac:dyDescent="0.3">
      <c r="A9" s="14"/>
      <c r="B9" s="9" t="s">
        <v>55</v>
      </c>
      <c r="C9" s="9">
        <f>F9+J9+M9</f>
        <v>4612</v>
      </c>
      <c r="D9" s="10">
        <v>24</v>
      </c>
      <c r="E9" s="10">
        <v>4588</v>
      </c>
      <c r="F9" s="9">
        <f>G9+H9+I9</f>
        <v>4608</v>
      </c>
      <c r="G9" s="10">
        <v>3905</v>
      </c>
      <c r="H9" s="10">
        <v>680</v>
      </c>
      <c r="I9" s="11">
        <v>23</v>
      </c>
      <c r="J9" s="9">
        <f>K9+L9</f>
        <v>4</v>
      </c>
      <c r="K9" s="10">
        <v>4</v>
      </c>
      <c r="L9" s="11">
        <v>0</v>
      </c>
      <c r="M9" s="10">
        <v>0</v>
      </c>
      <c r="N9" s="10">
        <v>25</v>
      </c>
      <c r="O9" s="9">
        <v>259</v>
      </c>
      <c r="P9" s="25">
        <f t="shared" ref="P9:P25" si="0">(1-(I9+L9)/C9)*100</f>
        <v>99.501300954032956</v>
      </c>
    </row>
    <row r="10" spans="1:16" x14ac:dyDescent="0.3">
      <c r="A10" s="14">
        <v>2</v>
      </c>
      <c r="B10" s="9" t="s">
        <v>56</v>
      </c>
      <c r="C10" s="9">
        <f>F10+J10+M10</f>
        <v>5195</v>
      </c>
      <c r="D10" s="10">
        <v>13</v>
      </c>
      <c r="E10" s="10">
        <v>5182</v>
      </c>
      <c r="F10" s="9">
        <f>G10+H10+I10</f>
        <v>5187</v>
      </c>
      <c r="G10" s="10">
        <v>3205</v>
      </c>
      <c r="H10" s="10">
        <v>1966</v>
      </c>
      <c r="I10" s="11">
        <v>16</v>
      </c>
      <c r="J10" s="9">
        <f t="shared" ref="J10:J24" si="1">K10+L10</f>
        <v>8</v>
      </c>
      <c r="K10" s="10">
        <v>8</v>
      </c>
      <c r="L10" s="11">
        <v>0</v>
      </c>
      <c r="M10" s="10">
        <v>0</v>
      </c>
      <c r="N10" s="10">
        <v>16</v>
      </c>
      <c r="O10" s="9">
        <v>354</v>
      </c>
      <c r="P10" s="25">
        <f t="shared" si="0"/>
        <v>99.692011549566899</v>
      </c>
    </row>
    <row r="11" spans="1:16" x14ac:dyDescent="0.3">
      <c r="A11" s="14">
        <v>3</v>
      </c>
      <c r="B11" s="9" t="s">
        <v>57</v>
      </c>
      <c r="C11" s="9">
        <f t="shared" ref="C11:C24" si="2">F11+J11+M11</f>
        <v>2460</v>
      </c>
      <c r="D11" s="10">
        <v>38</v>
      </c>
      <c r="E11" s="10">
        <v>2422</v>
      </c>
      <c r="F11" s="9">
        <f t="shared" ref="F11:F24" si="3">G11+H11+I11</f>
        <v>2434</v>
      </c>
      <c r="G11" s="10">
        <v>2040</v>
      </c>
      <c r="H11" s="10">
        <v>376</v>
      </c>
      <c r="I11" s="11">
        <v>18</v>
      </c>
      <c r="J11" s="9">
        <f t="shared" si="1"/>
        <v>25</v>
      </c>
      <c r="K11" s="10">
        <v>25</v>
      </c>
      <c r="L11" s="11">
        <v>0</v>
      </c>
      <c r="M11" s="10">
        <v>1</v>
      </c>
      <c r="N11" s="10">
        <v>104</v>
      </c>
      <c r="O11" s="9">
        <v>128</v>
      </c>
      <c r="P11" s="25">
        <f t="shared" si="0"/>
        <v>99.268292682926827</v>
      </c>
    </row>
    <row r="12" spans="1:16" x14ac:dyDescent="0.3">
      <c r="A12" s="14">
        <v>4</v>
      </c>
      <c r="B12" s="9" t="s">
        <v>58</v>
      </c>
      <c r="C12" s="9">
        <f t="shared" si="2"/>
        <v>4521</v>
      </c>
      <c r="D12" s="10">
        <v>22</v>
      </c>
      <c r="E12" s="10">
        <v>4499</v>
      </c>
      <c r="F12" s="9">
        <f t="shared" si="3"/>
        <v>4488</v>
      </c>
      <c r="G12" s="10">
        <v>4431</v>
      </c>
      <c r="H12" s="10">
        <v>56</v>
      </c>
      <c r="I12" s="11">
        <v>1</v>
      </c>
      <c r="J12" s="9">
        <f t="shared" si="1"/>
        <v>33</v>
      </c>
      <c r="K12" s="10">
        <v>33</v>
      </c>
      <c r="L12" s="11">
        <v>0</v>
      </c>
      <c r="M12" s="10">
        <v>0</v>
      </c>
      <c r="N12" s="10">
        <v>74</v>
      </c>
      <c r="O12" s="9">
        <v>226</v>
      </c>
      <c r="P12" s="25">
        <f t="shared" si="0"/>
        <v>99.977880999778819</v>
      </c>
    </row>
    <row r="13" spans="1:16" x14ac:dyDescent="0.3">
      <c r="A13" s="14">
        <v>5</v>
      </c>
      <c r="B13" s="9" t="s">
        <v>59</v>
      </c>
      <c r="C13" s="9">
        <f t="shared" si="2"/>
        <v>4602</v>
      </c>
      <c r="D13" s="10">
        <v>3</v>
      </c>
      <c r="E13" s="10">
        <v>4599</v>
      </c>
      <c r="F13" s="9">
        <f t="shared" si="3"/>
        <v>4599</v>
      </c>
      <c r="G13" s="10">
        <v>4579</v>
      </c>
      <c r="H13" s="10">
        <v>17</v>
      </c>
      <c r="I13" s="11">
        <v>3</v>
      </c>
      <c r="J13" s="9">
        <f t="shared" si="1"/>
        <v>3</v>
      </c>
      <c r="K13" s="10">
        <v>3</v>
      </c>
      <c r="L13" s="11">
        <v>0</v>
      </c>
      <c r="M13" s="10">
        <v>0</v>
      </c>
      <c r="N13" s="10">
        <v>19</v>
      </c>
      <c r="O13" s="9">
        <v>31</v>
      </c>
      <c r="P13" s="25">
        <f t="shared" si="0"/>
        <v>99.934810951760099</v>
      </c>
    </row>
    <row r="14" spans="1:16" x14ac:dyDescent="0.3">
      <c r="A14" s="14">
        <v>6</v>
      </c>
      <c r="B14" s="9" t="s">
        <v>60</v>
      </c>
      <c r="C14" s="9">
        <f t="shared" si="2"/>
        <v>8322</v>
      </c>
      <c r="D14" s="10">
        <v>20</v>
      </c>
      <c r="E14" s="10">
        <v>8302</v>
      </c>
      <c r="F14" s="9">
        <f t="shared" si="3"/>
        <v>8297</v>
      </c>
      <c r="G14" s="10">
        <v>8177</v>
      </c>
      <c r="H14" s="10">
        <v>102</v>
      </c>
      <c r="I14" s="11">
        <v>18</v>
      </c>
      <c r="J14" s="9">
        <f t="shared" si="1"/>
        <v>25</v>
      </c>
      <c r="K14" s="10">
        <v>25</v>
      </c>
      <c r="L14" s="11">
        <v>0</v>
      </c>
      <c r="M14" s="10">
        <v>0</v>
      </c>
      <c r="N14" s="10">
        <v>58</v>
      </c>
      <c r="O14" s="9">
        <v>415</v>
      </c>
      <c r="P14" s="25">
        <f t="shared" si="0"/>
        <v>99.783705839942314</v>
      </c>
    </row>
    <row r="15" spans="1:16" x14ac:dyDescent="0.3">
      <c r="A15" s="14">
        <v>7</v>
      </c>
      <c r="B15" s="9" t="s">
        <v>61</v>
      </c>
      <c r="C15" s="9">
        <f t="shared" si="2"/>
        <v>2824</v>
      </c>
      <c r="D15" s="10">
        <v>5</v>
      </c>
      <c r="E15" s="10">
        <v>2819</v>
      </c>
      <c r="F15" s="9">
        <f t="shared" si="3"/>
        <v>2815</v>
      </c>
      <c r="G15" s="10">
        <v>2793</v>
      </c>
      <c r="H15" s="10">
        <v>22</v>
      </c>
      <c r="I15" s="11">
        <v>0</v>
      </c>
      <c r="J15" s="9">
        <f t="shared" si="1"/>
        <v>7</v>
      </c>
      <c r="K15" s="10">
        <v>7</v>
      </c>
      <c r="L15" s="11">
        <v>0</v>
      </c>
      <c r="M15" s="10">
        <v>2</v>
      </c>
      <c r="N15" s="10">
        <v>10</v>
      </c>
      <c r="O15" s="9">
        <v>127</v>
      </c>
      <c r="P15" s="25">
        <f t="shared" si="0"/>
        <v>100</v>
      </c>
    </row>
    <row r="16" spans="1:16" x14ac:dyDescent="0.3">
      <c r="A16" s="14">
        <v>8</v>
      </c>
      <c r="B16" s="9" t="s">
        <v>62</v>
      </c>
      <c r="C16" s="9">
        <f t="shared" si="2"/>
        <v>5400</v>
      </c>
      <c r="D16" s="10">
        <v>10</v>
      </c>
      <c r="E16" s="10">
        <v>5390</v>
      </c>
      <c r="F16" s="9">
        <f t="shared" si="3"/>
        <v>5388</v>
      </c>
      <c r="G16" s="10">
        <v>5280</v>
      </c>
      <c r="H16" s="10">
        <v>104</v>
      </c>
      <c r="I16" s="11">
        <v>4</v>
      </c>
      <c r="J16" s="9">
        <f t="shared" si="1"/>
        <v>11</v>
      </c>
      <c r="K16" s="10">
        <v>9</v>
      </c>
      <c r="L16" s="11">
        <v>2</v>
      </c>
      <c r="M16" s="10">
        <v>1</v>
      </c>
      <c r="N16" s="10">
        <v>36</v>
      </c>
      <c r="O16" s="9">
        <v>295</v>
      </c>
      <c r="P16" s="25">
        <f t="shared" si="0"/>
        <v>99.8888888888889</v>
      </c>
    </row>
    <row r="17" spans="1:16" x14ac:dyDescent="0.3">
      <c r="A17" s="14">
        <v>9</v>
      </c>
      <c r="B17" s="9" t="s">
        <v>63</v>
      </c>
      <c r="C17" s="9">
        <f t="shared" si="2"/>
        <v>6309</v>
      </c>
      <c r="D17" s="10">
        <v>21</v>
      </c>
      <c r="E17" s="10">
        <v>6288</v>
      </c>
      <c r="F17" s="9">
        <f t="shared" si="3"/>
        <v>6302</v>
      </c>
      <c r="G17" s="10">
        <v>6211</v>
      </c>
      <c r="H17" s="10">
        <v>85</v>
      </c>
      <c r="I17" s="11">
        <v>6</v>
      </c>
      <c r="J17" s="9">
        <f t="shared" si="1"/>
        <v>7</v>
      </c>
      <c r="K17" s="10">
        <v>7</v>
      </c>
      <c r="L17" s="11">
        <v>0</v>
      </c>
      <c r="M17" s="10">
        <v>0</v>
      </c>
      <c r="N17" s="10">
        <v>40</v>
      </c>
      <c r="O17" s="9">
        <v>59</v>
      </c>
      <c r="P17" s="25">
        <f t="shared" si="0"/>
        <v>99.904897765097473</v>
      </c>
    </row>
    <row r="18" spans="1:16" x14ac:dyDescent="0.3">
      <c r="A18" s="14">
        <v>10</v>
      </c>
      <c r="B18" s="9" t="s">
        <v>64</v>
      </c>
      <c r="C18" s="9">
        <f t="shared" si="2"/>
        <v>5319</v>
      </c>
      <c r="D18" s="10">
        <v>7</v>
      </c>
      <c r="E18" s="10">
        <v>5312</v>
      </c>
      <c r="F18" s="9">
        <f t="shared" si="3"/>
        <v>5307</v>
      </c>
      <c r="G18" s="10">
        <v>5239</v>
      </c>
      <c r="H18" s="10">
        <v>54</v>
      </c>
      <c r="I18" s="11">
        <v>14</v>
      </c>
      <c r="J18" s="9">
        <f t="shared" si="1"/>
        <v>11</v>
      </c>
      <c r="K18" s="10">
        <v>11</v>
      </c>
      <c r="L18" s="11">
        <v>0</v>
      </c>
      <c r="M18" s="10">
        <v>1</v>
      </c>
      <c r="N18" s="10">
        <v>56</v>
      </c>
      <c r="O18" s="9">
        <v>160</v>
      </c>
      <c r="P18" s="25">
        <f t="shared" si="0"/>
        <v>99.736792630193648</v>
      </c>
    </row>
    <row r="19" spans="1:16" x14ac:dyDescent="0.3">
      <c r="A19" s="14">
        <v>11</v>
      </c>
      <c r="B19" s="9" t="s">
        <v>65</v>
      </c>
      <c r="C19" s="9">
        <f t="shared" si="2"/>
        <v>6417</v>
      </c>
      <c r="D19" s="10">
        <v>24</v>
      </c>
      <c r="E19" s="10">
        <v>6393</v>
      </c>
      <c r="F19" s="9">
        <f t="shared" si="3"/>
        <v>6393</v>
      </c>
      <c r="G19" s="10">
        <v>6144</v>
      </c>
      <c r="H19" s="10">
        <v>238</v>
      </c>
      <c r="I19" s="11">
        <v>11</v>
      </c>
      <c r="J19" s="9">
        <f t="shared" si="1"/>
        <v>20</v>
      </c>
      <c r="K19" s="10">
        <v>20</v>
      </c>
      <c r="L19" s="11">
        <v>0</v>
      </c>
      <c r="M19" s="10">
        <v>4</v>
      </c>
      <c r="N19" s="10">
        <v>75</v>
      </c>
      <c r="O19" s="9">
        <v>40</v>
      </c>
      <c r="P19" s="25">
        <f t="shared" si="0"/>
        <v>99.828580333489171</v>
      </c>
    </row>
    <row r="20" spans="1:16" x14ac:dyDescent="0.3">
      <c r="A20" s="14">
        <v>12</v>
      </c>
      <c r="B20" s="9" t="s">
        <v>66</v>
      </c>
      <c r="C20" s="9">
        <f t="shared" si="2"/>
        <v>4322</v>
      </c>
      <c r="D20" s="10">
        <v>7</v>
      </c>
      <c r="E20" s="10">
        <v>4315</v>
      </c>
      <c r="F20" s="9">
        <f t="shared" si="3"/>
        <v>4305</v>
      </c>
      <c r="G20" s="10">
        <v>4254</v>
      </c>
      <c r="H20" s="10">
        <v>51</v>
      </c>
      <c r="I20" s="11">
        <v>0</v>
      </c>
      <c r="J20" s="9">
        <f t="shared" si="1"/>
        <v>15</v>
      </c>
      <c r="K20" s="10">
        <v>13</v>
      </c>
      <c r="L20" s="11">
        <v>2</v>
      </c>
      <c r="M20" s="10">
        <v>2</v>
      </c>
      <c r="N20" s="10">
        <v>69</v>
      </c>
      <c r="O20" s="9">
        <v>7</v>
      </c>
      <c r="P20" s="25">
        <f t="shared" si="0"/>
        <v>99.953725127255893</v>
      </c>
    </row>
    <row r="21" spans="1:16" x14ac:dyDescent="0.3">
      <c r="A21" s="14">
        <v>13</v>
      </c>
      <c r="B21" s="9" t="s">
        <v>67</v>
      </c>
      <c r="C21" s="9">
        <f t="shared" si="2"/>
        <v>4901</v>
      </c>
      <c r="D21" s="10">
        <v>20</v>
      </c>
      <c r="E21" s="10">
        <v>4881</v>
      </c>
      <c r="F21" s="9">
        <f t="shared" si="3"/>
        <v>4882</v>
      </c>
      <c r="G21" s="10">
        <v>4826</v>
      </c>
      <c r="H21" s="10">
        <v>53</v>
      </c>
      <c r="I21" s="11">
        <v>3</v>
      </c>
      <c r="J21" s="9">
        <f t="shared" si="1"/>
        <v>14</v>
      </c>
      <c r="K21" s="10">
        <v>14</v>
      </c>
      <c r="L21" s="11">
        <v>0</v>
      </c>
      <c r="M21" s="10">
        <v>5</v>
      </c>
      <c r="N21" s="10">
        <v>70</v>
      </c>
      <c r="O21" s="9">
        <v>58</v>
      </c>
      <c r="P21" s="25">
        <f t="shared" si="0"/>
        <v>99.938788002448476</v>
      </c>
    </row>
    <row r="22" spans="1:16" x14ac:dyDescent="0.3">
      <c r="A22" s="14">
        <v>14</v>
      </c>
      <c r="B22" s="9" t="s">
        <v>68</v>
      </c>
      <c r="C22" s="9">
        <f t="shared" si="2"/>
        <v>837</v>
      </c>
      <c r="D22" s="10">
        <v>2</v>
      </c>
      <c r="E22" s="10">
        <v>835</v>
      </c>
      <c r="F22" s="9">
        <f t="shared" si="3"/>
        <v>833</v>
      </c>
      <c r="G22" s="10">
        <v>805</v>
      </c>
      <c r="H22" s="10">
        <v>27</v>
      </c>
      <c r="I22" s="11">
        <v>1</v>
      </c>
      <c r="J22" s="9">
        <f t="shared" si="1"/>
        <v>4</v>
      </c>
      <c r="K22" s="10">
        <v>4</v>
      </c>
      <c r="L22" s="11">
        <v>0</v>
      </c>
      <c r="M22" s="10">
        <v>0</v>
      </c>
      <c r="N22" s="10">
        <v>17</v>
      </c>
      <c r="O22" s="12">
        <v>7</v>
      </c>
      <c r="P22" s="25">
        <f t="shared" si="0"/>
        <v>99.880525686977293</v>
      </c>
    </row>
    <row r="23" spans="1:16" x14ac:dyDescent="0.3">
      <c r="A23" s="14">
        <v>15</v>
      </c>
      <c r="B23" s="9" t="s">
        <v>69</v>
      </c>
      <c r="C23" s="9">
        <f t="shared" si="2"/>
        <v>1473</v>
      </c>
      <c r="D23" s="10">
        <v>0</v>
      </c>
      <c r="E23" s="10">
        <v>1473</v>
      </c>
      <c r="F23" s="9">
        <f t="shared" si="3"/>
        <v>1464</v>
      </c>
      <c r="G23" s="10">
        <v>1283</v>
      </c>
      <c r="H23" s="10">
        <v>161</v>
      </c>
      <c r="I23" s="11">
        <v>20</v>
      </c>
      <c r="J23" s="9">
        <f t="shared" si="1"/>
        <v>9</v>
      </c>
      <c r="K23" s="10">
        <v>9</v>
      </c>
      <c r="L23" s="11">
        <v>0</v>
      </c>
      <c r="M23" s="10">
        <v>0</v>
      </c>
      <c r="N23" s="10">
        <v>2</v>
      </c>
      <c r="O23" s="9">
        <v>0</v>
      </c>
      <c r="P23" s="25">
        <f t="shared" si="0"/>
        <v>98.642226748133069</v>
      </c>
    </row>
    <row r="24" spans="1:16" x14ac:dyDescent="0.3">
      <c r="A24" s="14">
        <v>16</v>
      </c>
      <c r="B24" s="9" t="s">
        <v>70</v>
      </c>
      <c r="C24" s="9">
        <f t="shared" si="2"/>
        <v>1490</v>
      </c>
      <c r="D24" s="10">
        <v>0</v>
      </c>
      <c r="E24" s="10">
        <v>1490</v>
      </c>
      <c r="F24" s="9">
        <f t="shared" si="3"/>
        <v>1490</v>
      </c>
      <c r="G24" s="10">
        <v>1480</v>
      </c>
      <c r="H24" s="10">
        <v>10</v>
      </c>
      <c r="I24" s="11">
        <v>0</v>
      </c>
      <c r="J24" s="9">
        <f t="shared" si="1"/>
        <v>0</v>
      </c>
      <c r="K24" s="10">
        <v>0</v>
      </c>
      <c r="L24" s="11">
        <v>0</v>
      </c>
      <c r="M24" s="10">
        <v>0</v>
      </c>
      <c r="N24" s="10">
        <v>0</v>
      </c>
      <c r="O24" s="9">
        <v>114</v>
      </c>
      <c r="P24" s="25">
        <f t="shared" si="0"/>
        <v>100</v>
      </c>
    </row>
    <row r="25" spans="1:16" x14ac:dyDescent="0.3">
      <c r="A25" s="14"/>
      <c r="B25" s="16" t="s">
        <v>73</v>
      </c>
      <c r="C25" s="13">
        <f t="shared" ref="C25:O25" si="4">SUM(C9:C24)</f>
        <v>69004</v>
      </c>
      <c r="D25" s="13">
        <f t="shared" si="4"/>
        <v>216</v>
      </c>
      <c r="E25" s="13">
        <f t="shared" si="4"/>
        <v>68788</v>
      </c>
      <c r="F25" s="13">
        <f t="shared" si="4"/>
        <v>68792</v>
      </c>
      <c r="G25" s="13">
        <f t="shared" si="4"/>
        <v>64652</v>
      </c>
      <c r="H25" s="13">
        <f t="shared" si="4"/>
        <v>4002</v>
      </c>
      <c r="I25" s="13">
        <f t="shared" si="4"/>
        <v>138</v>
      </c>
      <c r="J25" s="13">
        <f t="shared" si="4"/>
        <v>196</v>
      </c>
      <c r="K25" s="13">
        <f t="shared" si="4"/>
        <v>192</v>
      </c>
      <c r="L25" s="13">
        <f t="shared" si="4"/>
        <v>4</v>
      </c>
      <c r="M25" s="13">
        <f t="shared" si="4"/>
        <v>16</v>
      </c>
      <c r="N25" s="13">
        <f t="shared" si="4"/>
        <v>671</v>
      </c>
      <c r="O25" s="13">
        <f t="shared" si="4"/>
        <v>2280</v>
      </c>
      <c r="P25" s="26">
        <f t="shared" si="0"/>
        <v>99.794214828125902</v>
      </c>
    </row>
    <row r="26" spans="1:16" ht="20.25" customHeight="1" x14ac:dyDescent="0.3">
      <c r="L26" s="68" t="s">
        <v>52</v>
      </c>
      <c r="M26" s="68"/>
      <c r="N26" s="68"/>
      <c r="O26" s="68"/>
    </row>
    <row r="30" spans="1:16" x14ac:dyDescent="0.3">
      <c r="L30" s="68" t="s">
        <v>53</v>
      </c>
      <c r="M30" s="68"/>
      <c r="N30" s="68"/>
      <c r="O30" s="68"/>
    </row>
  </sheetData>
  <mergeCells count="21">
    <mergeCell ref="C4:M4"/>
    <mergeCell ref="A3:P3"/>
    <mergeCell ref="A1:C1"/>
    <mergeCell ref="A2:C2"/>
    <mergeCell ref="A5:A7"/>
    <mergeCell ref="B5:B7"/>
    <mergeCell ref="C5:E5"/>
    <mergeCell ref="F5:I5"/>
    <mergeCell ref="J5:L5"/>
    <mergeCell ref="C6:C7"/>
    <mergeCell ref="D6:E6"/>
    <mergeCell ref="F6:F7"/>
    <mergeCell ref="G6:I6"/>
    <mergeCell ref="J6:J7"/>
    <mergeCell ref="L26:O26"/>
    <mergeCell ref="L30:O30"/>
    <mergeCell ref="P5:P7"/>
    <mergeCell ref="M5:M7"/>
    <mergeCell ref="N5:N7"/>
    <mergeCell ref="O5:O7"/>
    <mergeCell ref="K6:L6"/>
  </mergeCells>
  <pageMargins left="0.62" right="0.24" top="0.36" bottom="0.22" header="0.3" footer="0.2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Thành phố</vt:lpstr>
      <vt:lpstr>Phường xã</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Quoc Dan</dc:creator>
  <cp:lastModifiedBy>Tran Quoc Dan</cp:lastModifiedBy>
  <cp:lastPrinted>2018-12-24T01:34:20Z</cp:lastPrinted>
  <dcterms:created xsi:type="dcterms:W3CDTF">2018-12-21T03:48:11Z</dcterms:created>
  <dcterms:modified xsi:type="dcterms:W3CDTF">2019-01-02T09:50:39Z</dcterms:modified>
</cp:coreProperties>
</file>