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VANBAN\2019\Báo cáo\"/>
    </mc:Choice>
  </mc:AlternateContent>
  <bookViews>
    <workbookView xWindow="0" yWindow="0" windowWidth="20490" windowHeight="7575" tabRatio="648"/>
  </bookViews>
  <sheets>
    <sheet name="Bieu 1A" sheetId="4" r:id="rId1"/>
    <sheet name="Bieu 1B" sheetId="5" r:id="rId2"/>
    <sheet name="Bieu 1C" sheetId="8" r:id="rId3"/>
    <sheet name="Bieu 1D" sheetId="12" state="hidden" r:id="rId4"/>
    <sheet name="Bieu 1E" sheetId="13" state="hidden" r:id="rId5"/>
    <sheet name="Bieu 1A (2)" sheetId="14" r:id="rId6"/>
    <sheet name="Bieu 1B (2)" sheetId="15" r:id="rId7"/>
    <sheet name="Bieu 2A" sheetId="6" state="hidden" r:id="rId8"/>
    <sheet name="Bieu 2B" sheetId="3" state="hidden" r:id="rId9"/>
    <sheet name="Bieu 2C" sheetId="9" state="hidden" r:id="rId10"/>
    <sheet name="Bieu 2D" sheetId="10" state="hidden" r:id="rId11"/>
    <sheet name="Bieu 2E" sheetId="11" state="hidden" r:id="rId12"/>
    <sheet name="BIEU1D" sheetId="16" r:id="rId13"/>
    <sheet name="BIEU1E" sheetId="17" r:id="rId14"/>
    <sheet name="DVC" sheetId="18" r:id="rId15"/>
  </sheets>
  <definedNames>
    <definedName name="_xlnm.Print_Titles" localSheetId="0">'Bieu 1A'!$5:$8</definedName>
    <definedName name="_xlnm.Print_Titles" localSheetId="5">'Bieu 1A (2)'!$5:$8</definedName>
    <definedName name="_xlnm.Print_Titles" localSheetId="1">'Bieu 1B'!$5:$8</definedName>
    <definedName name="_xlnm.Print_Titles" localSheetId="6">'Bieu 1B (2)'!$5:$8</definedName>
    <definedName name="_xlnm.Print_Titles" localSheetId="2">'Bieu 1C'!$5:$8</definedName>
    <definedName name="_xlnm.Print_Titles" localSheetId="7">'Bieu 2A'!$7:$9</definedName>
    <definedName name="_xlnm.Print_Titles" localSheetId="10">'Bieu 2D'!$7:$10</definedName>
    <definedName name="_xlnm.Print_Titles" localSheetId="11">'Bieu 2E'!$8:$11</definedName>
  </definedNames>
  <calcPr calcId="162913"/>
</workbook>
</file>

<file path=xl/calcChain.xml><?xml version="1.0" encoding="utf-8"?>
<calcChain xmlns="http://schemas.openxmlformats.org/spreadsheetml/2006/main">
  <c r="C418" i="18" l="1"/>
  <c r="E377" i="18"/>
  <c r="D377" i="18"/>
  <c r="C377" i="18"/>
  <c r="E376" i="18"/>
  <c r="D376" i="18"/>
  <c r="C376" i="18"/>
  <c r="E375" i="18"/>
  <c r="D375" i="18"/>
  <c r="C375" i="18"/>
  <c r="E374" i="18"/>
  <c r="D374" i="18"/>
  <c r="C374" i="18"/>
  <c r="E373" i="18"/>
  <c r="D373" i="18"/>
  <c r="C373" i="18"/>
  <c r="E372" i="18"/>
  <c r="D372" i="18"/>
  <c r="C372" i="18"/>
  <c r="E371" i="18"/>
  <c r="D371" i="18"/>
  <c r="C371" i="18"/>
  <c r="E370" i="18"/>
  <c r="D370" i="18"/>
  <c r="C370" i="18"/>
  <c r="E369" i="18"/>
  <c r="D369" i="18"/>
  <c r="C369" i="18"/>
  <c r="E368" i="18"/>
  <c r="D368" i="18"/>
  <c r="C368" i="18"/>
  <c r="E367" i="18"/>
  <c r="D367" i="18"/>
  <c r="C367" i="18"/>
  <c r="E366" i="18"/>
  <c r="D366" i="18"/>
  <c r="C366" i="18"/>
  <c r="E365" i="18"/>
  <c r="D365" i="18"/>
  <c r="C365" i="18"/>
  <c r="E364" i="18"/>
  <c r="D364" i="18"/>
  <c r="C364" i="18"/>
  <c r="E363" i="18"/>
  <c r="D363" i="18"/>
  <c r="C363" i="18"/>
  <c r="E362" i="18"/>
  <c r="D362" i="18"/>
  <c r="C362" i="18"/>
  <c r="E361" i="18"/>
  <c r="D361" i="18"/>
  <c r="C361" i="18"/>
  <c r="E360" i="18"/>
  <c r="D360" i="18"/>
  <c r="C360" i="18"/>
  <c r="E359" i="18"/>
  <c r="D359" i="18"/>
  <c r="C359" i="18"/>
  <c r="E358" i="18"/>
  <c r="D358" i="18"/>
  <c r="C358" i="18"/>
  <c r="E357" i="18"/>
  <c r="D357" i="18"/>
  <c r="C357" i="18"/>
  <c r="E356" i="18"/>
  <c r="D356" i="18"/>
  <c r="C356" i="18"/>
  <c r="E355" i="18"/>
  <c r="D355" i="18"/>
  <c r="C355" i="18"/>
  <c r="E354" i="18"/>
  <c r="D354" i="18"/>
  <c r="C354" i="18"/>
  <c r="E353" i="18"/>
  <c r="D353" i="18"/>
  <c r="C353" i="18"/>
  <c r="E352" i="18"/>
  <c r="D352" i="18"/>
  <c r="C352" i="18"/>
  <c r="E351" i="18"/>
  <c r="D351" i="18"/>
  <c r="C351" i="18"/>
  <c r="E350" i="18"/>
  <c r="D350" i="18"/>
  <c r="C350" i="18"/>
  <c r="E349" i="18"/>
  <c r="D349" i="18"/>
  <c r="C349" i="18"/>
  <c r="E348" i="18"/>
  <c r="D348" i="18"/>
  <c r="C348" i="18"/>
  <c r="E347" i="18"/>
  <c r="D347" i="18"/>
  <c r="C347" i="18"/>
  <c r="E346" i="18"/>
  <c r="D346" i="18"/>
  <c r="C346" i="18"/>
  <c r="E345" i="18"/>
  <c r="D345" i="18"/>
  <c r="C345" i="18"/>
  <c r="E344" i="18"/>
  <c r="D344" i="18"/>
  <c r="C344" i="18"/>
  <c r="E343" i="18"/>
  <c r="D343" i="18"/>
  <c r="C343" i="18"/>
  <c r="E342" i="18"/>
  <c r="D342" i="18"/>
  <c r="C342" i="18"/>
  <c r="E341" i="18"/>
  <c r="D341" i="18"/>
  <c r="C341" i="18"/>
  <c r="E340" i="18"/>
  <c r="D340" i="18"/>
  <c r="C340" i="18"/>
  <c r="E339" i="18"/>
  <c r="D339" i="18"/>
  <c r="C339" i="18"/>
  <c r="E338" i="18"/>
  <c r="D338" i="18"/>
  <c r="C338" i="18"/>
  <c r="E337" i="18"/>
  <c r="D337" i="18"/>
  <c r="C337" i="18"/>
  <c r="E336" i="18"/>
  <c r="D336" i="18"/>
  <c r="C336" i="18"/>
  <c r="E335" i="18"/>
  <c r="D335" i="18"/>
  <c r="C335" i="18"/>
  <c r="E334" i="18"/>
  <c r="D334" i="18"/>
  <c r="C334" i="18"/>
  <c r="E333" i="18"/>
  <c r="D333" i="18"/>
  <c r="C333" i="18"/>
  <c r="E332" i="18"/>
  <c r="D332" i="18"/>
  <c r="C332" i="18"/>
  <c r="E331" i="18"/>
  <c r="D331" i="18"/>
  <c r="C331" i="18"/>
  <c r="E330" i="18"/>
  <c r="D330" i="18"/>
  <c r="C330" i="18"/>
  <c r="E329" i="18"/>
  <c r="D329" i="18"/>
  <c r="C329" i="18"/>
  <c r="E328" i="18"/>
  <c r="D328" i="18"/>
  <c r="C328" i="18"/>
  <c r="E327" i="18"/>
  <c r="D327" i="18"/>
  <c r="C327" i="18"/>
  <c r="E326" i="18"/>
  <c r="D326" i="18"/>
  <c r="C326" i="18"/>
  <c r="E325" i="18"/>
  <c r="D325" i="18"/>
  <c r="C325" i="18"/>
  <c r="E324" i="18"/>
  <c r="D324" i="18"/>
  <c r="C324" i="18"/>
  <c r="E323" i="18"/>
  <c r="D323" i="18"/>
  <c r="C323" i="18"/>
  <c r="E322" i="18"/>
  <c r="D322" i="18"/>
  <c r="C322" i="18"/>
  <c r="E321" i="18"/>
  <c r="D321" i="18"/>
  <c r="C321" i="18"/>
  <c r="E320" i="18"/>
  <c r="D320" i="18"/>
  <c r="C320" i="18"/>
  <c r="E319" i="18"/>
  <c r="D319" i="18"/>
  <c r="C319" i="18"/>
  <c r="E318" i="18"/>
  <c r="D318" i="18"/>
  <c r="C318" i="18"/>
  <c r="E317" i="18"/>
  <c r="D317" i="18"/>
  <c r="C317" i="18"/>
  <c r="E316" i="18"/>
  <c r="D316" i="18"/>
  <c r="C316" i="18"/>
  <c r="E315" i="18"/>
  <c r="D315" i="18"/>
  <c r="C315" i="18"/>
  <c r="E314" i="18"/>
  <c r="D314" i="18"/>
  <c r="C314" i="18"/>
  <c r="E313" i="18"/>
  <c r="D313" i="18"/>
  <c r="C313" i="18"/>
  <c r="E312" i="18"/>
  <c r="D312" i="18"/>
  <c r="C312" i="18"/>
  <c r="E311" i="18"/>
  <c r="D311" i="18"/>
  <c r="C311" i="18"/>
  <c r="E310" i="18"/>
  <c r="D310" i="18"/>
  <c r="C310" i="18"/>
  <c r="E309" i="18"/>
  <c r="D309" i="18"/>
  <c r="C309" i="18"/>
  <c r="E308" i="18"/>
  <c r="D308" i="18"/>
  <c r="C308" i="18"/>
  <c r="E307" i="18"/>
  <c r="D307" i="18"/>
  <c r="C307" i="18"/>
  <c r="E306" i="18"/>
  <c r="D306" i="18"/>
  <c r="C306" i="18"/>
  <c r="E305" i="18"/>
  <c r="D305" i="18"/>
  <c r="C305" i="18"/>
  <c r="E304" i="18"/>
  <c r="D304" i="18"/>
  <c r="C304" i="18"/>
  <c r="E303" i="18"/>
  <c r="D303" i="18"/>
  <c r="C303" i="18"/>
  <c r="E302" i="18"/>
  <c r="D302" i="18"/>
  <c r="C302" i="18"/>
  <c r="E301" i="18"/>
  <c r="D301" i="18"/>
  <c r="C301" i="18"/>
  <c r="E300" i="18"/>
  <c r="D300" i="18"/>
  <c r="C300" i="18"/>
  <c r="E299" i="18"/>
  <c r="D299" i="18"/>
  <c r="C299" i="18"/>
  <c r="E298" i="18"/>
  <c r="D298" i="18"/>
  <c r="C298" i="18"/>
  <c r="E297" i="18"/>
  <c r="D297" i="18"/>
  <c r="C297" i="18"/>
  <c r="E296" i="18"/>
  <c r="D296" i="18"/>
  <c r="C296" i="18"/>
  <c r="E295" i="18"/>
  <c r="D295" i="18"/>
  <c r="C295" i="18"/>
  <c r="E294" i="18"/>
  <c r="D294" i="18"/>
  <c r="C294" i="18"/>
  <c r="E293" i="18"/>
  <c r="D293" i="18"/>
  <c r="C293" i="18"/>
  <c r="E292" i="18"/>
  <c r="D292" i="18"/>
  <c r="C292" i="18"/>
  <c r="E291" i="18"/>
  <c r="D291" i="18"/>
  <c r="C291" i="18"/>
  <c r="E290" i="18"/>
  <c r="D290" i="18"/>
  <c r="C290" i="18"/>
  <c r="E289" i="18"/>
  <c r="D289" i="18"/>
  <c r="C289" i="18"/>
  <c r="E288" i="18"/>
  <c r="D288" i="18"/>
  <c r="C288" i="18"/>
  <c r="E287" i="18"/>
  <c r="D287" i="18"/>
  <c r="C287" i="18"/>
  <c r="E286" i="18"/>
  <c r="D286" i="18"/>
  <c r="C286" i="18"/>
  <c r="E285" i="18"/>
  <c r="D285" i="18"/>
  <c r="C285" i="18"/>
  <c r="E284" i="18"/>
  <c r="D284" i="18"/>
  <c r="C284" i="18"/>
  <c r="E283" i="18"/>
  <c r="D283" i="18"/>
  <c r="C283" i="18"/>
  <c r="E282" i="18"/>
  <c r="D282" i="18"/>
  <c r="C282" i="18"/>
  <c r="E281" i="18"/>
  <c r="D281" i="18"/>
  <c r="C281" i="18"/>
  <c r="E280" i="18"/>
  <c r="D280" i="18"/>
  <c r="C280" i="18"/>
  <c r="E279" i="18"/>
  <c r="D279" i="18"/>
  <c r="C279" i="18"/>
  <c r="E278" i="18"/>
  <c r="D278" i="18"/>
  <c r="C278" i="18"/>
  <c r="E277" i="18"/>
  <c r="D277" i="18"/>
  <c r="C277" i="18"/>
  <c r="E276" i="18"/>
  <c r="D276" i="18"/>
  <c r="C276" i="18"/>
  <c r="E275" i="18"/>
  <c r="D275" i="18"/>
  <c r="C275" i="18"/>
  <c r="E274" i="18"/>
  <c r="D274" i="18"/>
  <c r="C274" i="18"/>
  <c r="E273" i="18"/>
  <c r="D273" i="18"/>
  <c r="C273" i="18"/>
  <c r="E272" i="18"/>
  <c r="D272" i="18"/>
  <c r="C272" i="18"/>
  <c r="E271" i="18"/>
  <c r="D271" i="18"/>
  <c r="C271" i="18"/>
  <c r="E270" i="18"/>
  <c r="D270" i="18"/>
  <c r="C270" i="18"/>
  <c r="E269" i="18"/>
  <c r="D269" i="18"/>
  <c r="C269" i="18"/>
  <c r="E268" i="18"/>
  <c r="D268" i="18"/>
  <c r="C268" i="18"/>
  <c r="E267" i="18"/>
  <c r="D267" i="18"/>
  <c r="C267" i="18"/>
  <c r="E266" i="18"/>
  <c r="D266" i="18"/>
  <c r="C266" i="18"/>
  <c r="E265" i="18"/>
  <c r="D265" i="18"/>
  <c r="C265" i="18"/>
  <c r="E264" i="18"/>
  <c r="D264" i="18"/>
  <c r="C264" i="18"/>
  <c r="E263" i="18"/>
  <c r="D263" i="18"/>
  <c r="C263" i="18"/>
  <c r="E262" i="18"/>
  <c r="D262" i="18"/>
  <c r="C262" i="18"/>
  <c r="E261" i="18"/>
  <c r="D261" i="18"/>
  <c r="C261" i="18"/>
  <c r="E260" i="18"/>
  <c r="D260" i="18"/>
  <c r="C260" i="18"/>
  <c r="E259" i="18"/>
  <c r="D259" i="18"/>
  <c r="C259" i="18"/>
  <c r="E258" i="18"/>
  <c r="D258" i="18"/>
  <c r="C258" i="18"/>
  <c r="E257" i="18"/>
  <c r="D257" i="18"/>
  <c r="C257" i="18"/>
  <c r="E256" i="18"/>
  <c r="D256" i="18"/>
  <c r="C256" i="18"/>
  <c r="E255" i="18"/>
  <c r="D255" i="18"/>
  <c r="C255" i="18"/>
  <c r="E254" i="18"/>
  <c r="D254" i="18"/>
  <c r="C254" i="18"/>
  <c r="E253" i="18"/>
  <c r="D253" i="18"/>
  <c r="C253" i="18"/>
  <c r="E252" i="18"/>
  <c r="D252" i="18"/>
  <c r="C252" i="18"/>
  <c r="E251" i="18"/>
  <c r="D251" i="18"/>
  <c r="C251" i="18"/>
  <c r="E250" i="18"/>
  <c r="D250" i="18"/>
  <c r="C250" i="18"/>
  <c r="E249" i="18"/>
  <c r="D249" i="18"/>
  <c r="C249" i="18"/>
  <c r="E248" i="18"/>
  <c r="D248" i="18"/>
  <c r="C248" i="18"/>
  <c r="E247" i="18"/>
  <c r="D247" i="18"/>
  <c r="C247" i="18"/>
  <c r="E246" i="18"/>
  <c r="D246" i="18"/>
  <c r="C246" i="18"/>
  <c r="E245" i="18"/>
  <c r="D245" i="18"/>
  <c r="C245" i="18"/>
  <c r="E244" i="18"/>
  <c r="D244" i="18"/>
  <c r="C244" i="18"/>
  <c r="E243" i="18"/>
  <c r="D243" i="18"/>
  <c r="C243" i="18"/>
  <c r="E242" i="18"/>
  <c r="D242" i="18"/>
  <c r="C242" i="18"/>
  <c r="E241" i="18"/>
  <c r="D241" i="18"/>
  <c r="C241" i="18"/>
  <c r="E240" i="18"/>
  <c r="D240" i="18"/>
  <c r="C240" i="18"/>
  <c r="E239" i="18"/>
  <c r="D239" i="18"/>
  <c r="C239" i="18"/>
  <c r="E238" i="18"/>
  <c r="D238" i="18"/>
  <c r="C238" i="18"/>
  <c r="E237" i="18"/>
  <c r="D237" i="18"/>
  <c r="C237" i="18"/>
  <c r="E236" i="18"/>
  <c r="D236" i="18"/>
  <c r="C236" i="18"/>
  <c r="E235" i="18"/>
  <c r="D235" i="18"/>
  <c r="C235" i="18"/>
  <c r="E234" i="18"/>
  <c r="D234" i="18"/>
  <c r="C234" i="18"/>
  <c r="E233" i="18"/>
  <c r="D233" i="18"/>
  <c r="C233" i="18"/>
  <c r="E232" i="18"/>
  <c r="D232" i="18"/>
  <c r="C232" i="18"/>
  <c r="E231" i="18"/>
  <c r="D231" i="18"/>
  <c r="C231" i="18"/>
  <c r="E230" i="18"/>
  <c r="D230" i="18"/>
  <c r="C230" i="18"/>
  <c r="E229" i="18"/>
  <c r="D229" i="18"/>
  <c r="C229" i="18"/>
  <c r="E228" i="18"/>
  <c r="D228" i="18"/>
  <c r="C228" i="18"/>
  <c r="E227" i="18"/>
  <c r="D227" i="18"/>
  <c r="C227" i="18"/>
  <c r="E226" i="18"/>
  <c r="D226" i="18"/>
  <c r="C226" i="18"/>
  <c r="E225" i="18"/>
  <c r="D225" i="18"/>
  <c r="C225" i="18"/>
  <c r="E224" i="18"/>
  <c r="D224" i="18"/>
  <c r="C224" i="18"/>
  <c r="E223" i="18"/>
  <c r="D223" i="18"/>
  <c r="C223" i="18"/>
  <c r="E222" i="18"/>
  <c r="D222" i="18"/>
  <c r="C222" i="18"/>
  <c r="E221" i="18"/>
  <c r="D221" i="18"/>
  <c r="C221" i="18"/>
  <c r="E220" i="18"/>
  <c r="D220" i="18"/>
  <c r="C220" i="18"/>
  <c r="E219" i="18"/>
  <c r="D219" i="18"/>
  <c r="C219" i="18"/>
  <c r="E218" i="18"/>
  <c r="D218" i="18"/>
  <c r="C218" i="18"/>
  <c r="E217" i="18"/>
  <c r="D217" i="18"/>
  <c r="C217" i="18"/>
  <c r="E216" i="18"/>
  <c r="D216" i="18"/>
  <c r="C216" i="18"/>
  <c r="E215" i="18"/>
  <c r="D215" i="18"/>
  <c r="C215" i="18"/>
  <c r="E214" i="18"/>
  <c r="D214" i="18"/>
  <c r="C214" i="18"/>
  <c r="E213" i="18"/>
  <c r="D213" i="18"/>
  <c r="C213" i="18"/>
  <c r="E212" i="18"/>
  <c r="D212" i="18"/>
  <c r="C212" i="18"/>
  <c r="E211" i="18"/>
  <c r="D211" i="18"/>
  <c r="C211" i="18"/>
  <c r="E210" i="18"/>
  <c r="D210" i="18"/>
  <c r="C210" i="18"/>
  <c r="E209" i="18"/>
  <c r="D209" i="18"/>
  <c r="C209" i="18"/>
  <c r="E208" i="18"/>
  <c r="D208" i="18"/>
  <c r="C208" i="18"/>
  <c r="E207" i="18"/>
  <c r="D207" i="18"/>
  <c r="C207" i="18"/>
  <c r="E206" i="18"/>
  <c r="D206" i="18"/>
  <c r="C206" i="18"/>
  <c r="E205" i="18"/>
  <c r="D205" i="18"/>
  <c r="C205" i="18"/>
  <c r="E204" i="18"/>
  <c r="D204" i="18"/>
  <c r="C204" i="18"/>
  <c r="E203" i="18"/>
  <c r="D203" i="18"/>
  <c r="C203" i="18"/>
  <c r="E202" i="18"/>
  <c r="D202" i="18"/>
  <c r="C202" i="18"/>
  <c r="E201" i="18"/>
  <c r="D201" i="18"/>
  <c r="C201" i="18"/>
  <c r="E200" i="18"/>
  <c r="D200" i="18"/>
  <c r="C200" i="18"/>
  <c r="E199" i="18"/>
  <c r="D199" i="18"/>
  <c r="C199" i="18"/>
  <c r="E198" i="18"/>
  <c r="D198" i="18"/>
  <c r="C198" i="18"/>
  <c r="E197" i="18"/>
  <c r="D197" i="18"/>
  <c r="C197" i="18"/>
  <c r="E196" i="18"/>
  <c r="D196" i="18"/>
  <c r="C196" i="18"/>
  <c r="E195" i="18"/>
  <c r="D195" i="18"/>
  <c r="C195" i="18"/>
  <c r="E194" i="18"/>
  <c r="D194" i="18"/>
  <c r="C194" i="18"/>
  <c r="E193" i="18"/>
  <c r="D193" i="18"/>
  <c r="C193" i="18"/>
  <c r="E192" i="18"/>
  <c r="D192" i="18"/>
  <c r="C192" i="18"/>
  <c r="E191" i="18"/>
  <c r="D191" i="18"/>
  <c r="C191" i="18"/>
  <c r="E190" i="18"/>
  <c r="D190" i="18"/>
  <c r="C190" i="18"/>
  <c r="E189" i="18"/>
  <c r="D189" i="18"/>
  <c r="C189" i="18"/>
  <c r="E188" i="18"/>
  <c r="D188" i="18"/>
  <c r="C188" i="18"/>
  <c r="E187" i="18"/>
  <c r="D187" i="18"/>
  <c r="C187" i="18"/>
  <c r="E186" i="18"/>
  <c r="D186" i="18"/>
  <c r="C186" i="18"/>
  <c r="E185" i="18"/>
  <c r="D185" i="18"/>
  <c r="C185" i="18"/>
  <c r="E184" i="18"/>
  <c r="D184" i="18"/>
  <c r="C184" i="18"/>
  <c r="E183" i="18"/>
  <c r="D183" i="18"/>
  <c r="C183" i="18"/>
  <c r="E182" i="18"/>
  <c r="D182" i="18"/>
  <c r="C182" i="18"/>
  <c r="E181" i="18"/>
  <c r="D181" i="18"/>
  <c r="C181" i="18"/>
  <c r="E180" i="18"/>
  <c r="D180" i="18"/>
  <c r="C180" i="18"/>
  <c r="E179" i="18"/>
  <c r="D179" i="18"/>
  <c r="C179" i="18"/>
  <c r="E178" i="18"/>
  <c r="D178" i="18"/>
  <c r="C178" i="18"/>
  <c r="E177" i="18"/>
  <c r="D177" i="18"/>
  <c r="C177" i="18"/>
  <c r="E176" i="18"/>
  <c r="D176" i="18"/>
  <c r="C176" i="18"/>
  <c r="E175" i="18"/>
  <c r="D175" i="18"/>
  <c r="C175" i="18"/>
  <c r="E174" i="18"/>
  <c r="D174" i="18"/>
  <c r="C174" i="18"/>
  <c r="E173" i="18"/>
  <c r="D173" i="18"/>
  <c r="C173" i="18"/>
  <c r="E172" i="18"/>
  <c r="D172" i="18"/>
  <c r="C172" i="18"/>
  <c r="E171" i="18"/>
  <c r="D171" i="18"/>
  <c r="C171" i="18"/>
  <c r="E170" i="18"/>
  <c r="D170" i="18"/>
  <c r="C170" i="18"/>
  <c r="E169" i="18"/>
  <c r="D169" i="18"/>
  <c r="C169" i="18"/>
  <c r="E168" i="18"/>
  <c r="D168" i="18"/>
  <c r="C168" i="18"/>
  <c r="E167" i="18"/>
  <c r="D167" i="18"/>
  <c r="C167" i="18"/>
  <c r="E166" i="18"/>
  <c r="D166" i="18"/>
  <c r="C166" i="18"/>
  <c r="E165" i="18"/>
  <c r="D165" i="18"/>
  <c r="C165" i="18"/>
  <c r="E164" i="18"/>
  <c r="D164" i="18"/>
  <c r="C164" i="18"/>
  <c r="E163" i="18"/>
  <c r="D163" i="18"/>
  <c r="C163" i="18"/>
  <c r="E162" i="18"/>
  <c r="D162" i="18"/>
  <c r="C162" i="18"/>
  <c r="E161" i="18"/>
  <c r="D161" i="18"/>
  <c r="C161" i="18"/>
  <c r="E160" i="18"/>
  <c r="D160" i="18"/>
  <c r="C160" i="18"/>
  <c r="E159" i="18"/>
  <c r="D159" i="18"/>
  <c r="C159" i="18"/>
  <c r="E158" i="18"/>
  <c r="D158" i="18"/>
  <c r="C158" i="18"/>
  <c r="E157" i="18"/>
  <c r="D157" i="18"/>
  <c r="C157" i="18"/>
  <c r="E156" i="18"/>
  <c r="D156" i="18"/>
  <c r="C156" i="18"/>
  <c r="E155" i="18"/>
  <c r="D155" i="18"/>
  <c r="C155" i="18"/>
  <c r="E154" i="18"/>
  <c r="D154" i="18"/>
  <c r="C154" i="18"/>
  <c r="E153" i="18"/>
  <c r="D153" i="18"/>
  <c r="C153" i="18"/>
  <c r="E152" i="18"/>
  <c r="D152" i="18"/>
  <c r="C152" i="18"/>
  <c r="E151" i="18"/>
  <c r="D151" i="18"/>
  <c r="C151" i="18"/>
  <c r="E150" i="18"/>
  <c r="D150" i="18"/>
  <c r="C150" i="18"/>
  <c r="E149" i="18"/>
  <c r="D149" i="18"/>
  <c r="C149" i="18"/>
  <c r="E148" i="18"/>
  <c r="D148" i="18"/>
  <c r="C148" i="18"/>
  <c r="E147" i="18"/>
  <c r="D147" i="18"/>
  <c r="C147" i="18"/>
  <c r="E146" i="18"/>
  <c r="D146" i="18"/>
  <c r="C146" i="18"/>
  <c r="E145" i="18"/>
  <c r="D145" i="18"/>
  <c r="C145" i="18"/>
  <c r="E144" i="18"/>
  <c r="D144" i="18"/>
  <c r="C144" i="18"/>
  <c r="E143" i="18"/>
  <c r="D143" i="18"/>
  <c r="C143" i="18"/>
  <c r="E142" i="18"/>
  <c r="D142" i="18"/>
  <c r="C142" i="18"/>
  <c r="E141" i="18"/>
  <c r="D141" i="18"/>
  <c r="C141" i="18"/>
  <c r="E140" i="18"/>
  <c r="D140" i="18"/>
  <c r="C140" i="18"/>
  <c r="E139" i="18"/>
  <c r="D139" i="18"/>
  <c r="C139" i="18"/>
  <c r="E138" i="18"/>
  <c r="D138" i="18"/>
  <c r="C138" i="18"/>
  <c r="E137" i="18"/>
  <c r="D137" i="18"/>
  <c r="C137" i="18"/>
  <c r="E136" i="18"/>
  <c r="D136" i="18"/>
  <c r="C136" i="18"/>
  <c r="E135" i="18"/>
  <c r="D135" i="18"/>
  <c r="C135" i="18"/>
  <c r="E134" i="18"/>
  <c r="D134" i="18"/>
  <c r="C134" i="18"/>
  <c r="E133" i="18"/>
  <c r="D133" i="18"/>
  <c r="C133" i="18"/>
  <c r="E132" i="18"/>
  <c r="D132" i="18"/>
  <c r="C132" i="18"/>
  <c r="E131" i="18"/>
  <c r="D131" i="18"/>
  <c r="C131" i="18"/>
  <c r="E130" i="18"/>
  <c r="D130" i="18"/>
  <c r="C130" i="18"/>
  <c r="E129" i="18"/>
  <c r="D129" i="18"/>
  <c r="C129" i="18"/>
  <c r="E128" i="18"/>
  <c r="D128" i="18"/>
  <c r="C128" i="18"/>
  <c r="E127" i="18"/>
  <c r="D127" i="18"/>
  <c r="C127" i="18"/>
  <c r="E126" i="18"/>
  <c r="D126" i="18"/>
  <c r="C126" i="18"/>
  <c r="E125" i="18"/>
  <c r="D125" i="18"/>
  <c r="C125" i="18"/>
  <c r="E124" i="18"/>
  <c r="D124" i="18"/>
  <c r="C124" i="18"/>
  <c r="E123" i="18"/>
  <c r="D123" i="18"/>
  <c r="C123" i="18"/>
  <c r="E122" i="18"/>
  <c r="D122" i="18"/>
  <c r="C122" i="18"/>
  <c r="E121" i="18"/>
  <c r="D121" i="18"/>
  <c r="C121" i="18"/>
  <c r="E120" i="18"/>
  <c r="D120" i="18"/>
  <c r="C120" i="18"/>
  <c r="E119" i="18"/>
  <c r="D119" i="18"/>
  <c r="C119" i="18"/>
  <c r="E118" i="18"/>
  <c r="D118" i="18"/>
  <c r="C118" i="18"/>
  <c r="E117" i="18"/>
  <c r="D117" i="18"/>
  <c r="C117" i="18"/>
  <c r="E116" i="18"/>
  <c r="D116" i="18"/>
  <c r="C116" i="18"/>
  <c r="E115" i="18"/>
  <c r="D115" i="18"/>
  <c r="C115" i="18"/>
  <c r="E114" i="18"/>
  <c r="D114" i="18"/>
  <c r="C114" i="18"/>
  <c r="E113" i="18"/>
  <c r="D113" i="18"/>
  <c r="C113" i="18"/>
  <c r="E112" i="18"/>
  <c r="D112" i="18"/>
  <c r="C112" i="18"/>
  <c r="E111" i="18"/>
  <c r="D111" i="18"/>
  <c r="C111" i="18"/>
  <c r="E110" i="18"/>
  <c r="D110" i="18"/>
  <c r="C110" i="18"/>
  <c r="E109" i="18"/>
  <c r="D109" i="18"/>
  <c r="C109" i="18"/>
  <c r="E108" i="18"/>
  <c r="D108" i="18"/>
  <c r="C108" i="18"/>
  <c r="E107" i="18"/>
  <c r="D107" i="18"/>
  <c r="C107" i="18"/>
  <c r="E106" i="18"/>
  <c r="D106" i="18"/>
  <c r="C106" i="18"/>
  <c r="E105" i="18"/>
  <c r="D105" i="18"/>
  <c r="C105" i="18"/>
  <c r="E104" i="18"/>
  <c r="D104" i="18"/>
  <c r="C104" i="18"/>
  <c r="E103" i="18"/>
  <c r="D103" i="18"/>
  <c r="C103" i="18"/>
  <c r="E102" i="18"/>
  <c r="D102" i="18"/>
  <c r="C102" i="18"/>
  <c r="E101" i="18"/>
  <c r="D101" i="18"/>
  <c r="C101" i="18"/>
  <c r="E100" i="18"/>
  <c r="D100" i="18"/>
  <c r="C100" i="18"/>
  <c r="E99" i="18"/>
  <c r="D99" i="18"/>
  <c r="C99" i="18"/>
  <c r="E98" i="18"/>
  <c r="D98" i="18"/>
  <c r="C98" i="18"/>
  <c r="E97" i="18"/>
  <c r="D97" i="18"/>
  <c r="C97" i="18"/>
  <c r="E96" i="18"/>
  <c r="D96" i="18"/>
  <c r="C96" i="18"/>
  <c r="E95" i="18"/>
  <c r="D95" i="18"/>
  <c r="C95" i="18"/>
  <c r="E94" i="18"/>
  <c r="D94" i="18"/>
  <c r="C94" i="18"/>
  <c r="E93" i="18"/>
  <c r="D93" i="18"/>
  <c r="C93" i="18"/>
  <c r="E92" i="18"/>
  <c r="D92" i="18"/>
  <c r="C92" i="18"/>
  <c r="E91" i="18"/>
  <c r="D91" i="18"/>
  <c r="C91" i="18"/>
  <c r="E90" i="18"/>
  <c r="D90" i="18"/>
  <c r="C90" i="18"/>
  <c r="E89" i="18"/>
  <c r="D89" i="18"/>
  <c r="C89" i="18"/>
  <c r="E88" i="18"/>
  <c r="D88" i="18"/>
  <c r="C88" i="18"/>
  <c r="E87" i="18"/>
  <c r="D87" i="18"/>
  <c r="C87" i="18"/>
  <c r="E86" i="18"/>
  <c r="D86" i="18"/>
  <c r="C86" i="18"/>
  <c r="E85" i="18"/>
  <c r="D85" i="18"/>
  <c r="C85" i="18"/>
  <c r="E84" i="18"/>
  <c r="D84" i="18"/>
  <c r="C84" i="18"/>
  <c r="E83" i="18"/>
  <c r="D83" i="18"/>
  <c r="C83" i="18"/>
  <c r="E82" i="18"/>
  <c r="D82" i="18"/>
  <c r="C82" i="18"/>
  <c r="E81" i="18"/>
  <c r="D81" i="18"/>
  <c r="C81" i="18"/>
  <c r="E80" i="18"/>
  <c r="D80" i="18"/>
  <c r="C80" i="18"/>
  <c r="E79" i="18"/>
  <c r="D79" i="18"/>
  <c r="C79" i="18"/>
  <c r="E78" i="18"/>
  <c r="D78" i="18"/>
  <c r="C78" i="18"/>
  <c r="E77" i="18"/>
  <c r="D77" i="18"/>
  <c r="C77" i="18"/>
  <c r="E76" i="18"/>
  <c r="D76" i="18"/>
  <c r="C76" i="18"/>
  <c r="E75" i="18"/>
  <c r="D75" i="18"/>
  <c r="C75" i="18"/>
  <c r="E74" i="18"/>
  <c r="D74" i="18"/>
  <c r="C74" i="18"/>
  <c r="E73" i="18"/>
  <c r="D73" i="18"/>
  <c r="C73" i="18"/>
  <c r="E72" i="18"/>
  <c r="D72" i="18"/>
  <c r="C72" i="18"/>
  <c r="E71" i="18"/>
  <c r="D71" i="18"/>
  <c r="C71" i="18"/>
  <c r="E70" i="18"/>
  <c r="D70" i="18"/>
  <c r="C70" i="18"/>
  <c r="E69" i="18"/>
  <c r="D69" i="18"/>
  <c r="C69" i="18"/>
  <c r="E68" i="18"/>
  <c r="D68" i="18"/>
  <c r="C68" i="18"/>
  <c r="E67" i="18"/>
  <c r="D67" i="18"/>
  <c r="C67" i="18"/>
  <c r="E66" i="18"/>
  <c r="D66" i="18"/>
  <c r="C66" i="18"/>
  <c r="E65" i="18"/>
  <c r="D65" i="18"/>
  <c r="C65" i="18"/>
  <c r="E64" i="18"/>
  <c r="D64" i="18"/>
  <c r="C64" i="18"/>
  <c r="E63" i="18"/>
  <c r="D63" i="18"/>
  <c r="C63" i="18"/>
  <c r="E62" i="18"/>
  <c r="D62" i="18"/>
  <c r="C62" i="18"/>
  <c r="E61" i="18"/>
  <c r="D61" i="18"/>
  <c r="C61" i="18"/>
  <c r="E60" i="18"/>
  <c r="D60" i="18"/>
  <c r="C60" i="18"/>
  <c r="E59" i="18"/>
  <c r="D59" i="18"/>
  <c r="C59" i="18"/>
  <c r="E58" i="18"/>
  <c r="D58" i="18"/>
  <c r="C58" i="18"/>
  <c r="E57" i="18"/>
  <c r="D57" i="18"/>
  <c r="C57" i="18"/>
  <c r="E56" i="18"/>
  <c r="D56" i="18"/>
  <c r="C56" i="18"/>
  <c r="E55" i="18"/>
  <c r="D55" i="18"/>
  <c r="C55" i="18"/>
  <c r="E54" i="18"/>
  <c r="D54" i="18"/>
  <c r="C54" i="18"/>
  <c r="E53" i="18"/>
  <c r="D53" i="18"/>
  <c r="C53" i="18"/>
  <c r="E52" i="18"/>
  <c r="D52" i="18"/>
  <c r="C52" i="18"/>
  <c r="E51" i="18"/>
  <c r="D51" i="18"/>
  <c r="C51" i="18"/>
  <c r="E50" i="18"/>
  <c r="D50" i="18"/>
  <c r="C50" i="18"/>
  <c r="E49" i="18"/>
  <c r="D49" i="18"/>
  <c r="C49" i="18"/>
  <c r="E48" i="18"/>
  <c r="D48" i="18"/>
  <c r="C48" i="18"/>
  <c r="E47" i="18"/>
  <c r="D47" i="18"/>
  <c r="C47" i="18"/>
  <c r="E46" i="18"/>
  <c r="D46" i="18"/>
  <c r="C46" i="18"/>
  <c r="E45" i="18"/>
  <c r="D45" i="18"/>
  <c r="C45" i="18"/>
  <c r="E44" i="18"/>
  <c r="D44" i="18"/>
  <c r="C44" i="18"/>
  <c r="E43" i="18"/>
  <c r="D43" i="18"/>
  <c r="C43" i="18"/>
  <c r="E42" i="18"/>
  <c r="D42" i="18"/>
  <c r="C42" i="18"/>
  <c r="E41" i="18"/>
  <c r="D41" i="18"/>
  <c r="C41" i="18"/>
  <c r="E40" i="18"/>
  <c r="D40" i="18"/>
  <c r="C40" i="18"/>
  <c r="E39" i="18"/>
  <c r="D39" i="18"/>
  <c r="C39" i="18"/>
  <c r="E38" i="18"/>
  <c r="D38" i="18"/>
  <c r="C38" i="18"/>
  <c r="E37" i="18"/>
  <c r="D37" i="18"/>
  <c r="C37" i="18"/>
  <c r="E36" i="18"/>
  <c r="D36" i="18"/>
  <c r="C36" i="18"/>
  <c r="E35" i="18"/>
  <c r="D35" i="18"/>
  <c r="C35" i="18"/>
  <c r="E34" i="18"/>
  <c r="D34" i="18"/>
  <c r="C34" i="18"/>
  <c r="E33" i="18"/>
  <c r="D33" i="18"/>
  <c r="C33" i="18"/>
  <c r="E32" i="18"/>
  <c r="D32" i="18"/>
  <c r="C32" i="18"/>
  <c r="E31" i="18"/>
  <c r="D31" i="18"/>
  <c r="C31" i="18"/>
  <c r="E30" i="18"/>
  <c r="D30" i="18"/>
  <c r="C30" i="18"/>
  <c r="E29" i="18"/>
  <c r="D29" i="18"/>
  <c r="C29" i="18"/>
  <c r="E28" i="18"/>
  <c r="D28" i="18"/>
  <c r="C28" i="18"/>
  <c r="E27" i="18"/>
  <c r="D27" i="18"/>
  <c r="C27" i="18"/>
  <c r="E26" i="18"/>
  <c r="D26" i="18"/>
  <c r="C26" i="18"/>
  <c r="E25" i="18"/>
  <c r="D25" i="18"/>
  <c r="C25" i="18"/>
  <c r="E24" i="18"/>
  <c r="D24" i="18"/>
  <c r="C24" i="18"/>
  <c r="E23" i="18"/>
  <c r="D23" i="18"/>
  <c r="C23" i="18"/>
  <c r="E22" i="18"/>
  <c r="D22" i="18"/>
  <c r="C22" i="18"/>
  <c r="E21" i="18"/>
  <c r="D21" i="18"/>
  <c r="C21" i="18"/>
  <c r="E20" i="18"/>
  <c r="D20" i="18"/>
  <c r="C20" i="18"/>
  <c r="E19" i="18"/>
  <c r="D19" i="18"/>
  <c r="C19" i="18"/>
  <c r="E18" i="18"/>
  <c r="D18" i="18"/>
  <c r="C18" i="18"/>
  <c r="E17" i="18"/>
  <c r="D17" i="18"/>
  <c r="C17" i="18"/>
  <c r="E16" i="18"/>
  <c r="D16" i="18"/>
  <c r="C16" i="18"/>
  <c r="E15" i="18"/>
  <c r="D15" i="18"/>
  <c r="C15" i="18"/>
  <c r="E14" i="18"/>
  <c r="D14" i="18"/>
  <c r="C14" i="18"/>
  <c r="E13" i="18"/>
  <c r="D13" i="18"/>
  <c r="C13" i="18"/>
  <c r="E12" i="18"/>
  <c r="D12" i="18"/>
  <c r="C12" i="18"/>
  <c r="E11" i="18"/>
  <c r="D11" i="18"/>
  <c r="C11" i="18"/>
  <c r="E10" i="18"/>
  <c r="D10" i="18"/>
  <c r="C10" i="18"/>
  <c r="E9" i="18"/>
  <c r="D9" i="18"/>
  <c r="C9" i="18"/>
  <c r="E8" i="18"/>
  <c r="D8" i="18"/>
  <c r="C8" i="18"/>
  <c r="G24" i="8"/>
  <c r="AC61" i="17" l="1"/>
  <c r="Q35" i="17" l="1"/>
  <c r="M14" i="16" l="1"/>
  <c r="AE14" i="16"/>
  <c r="D25" i="4" l="1"/>
  <c r="E25" i="4"/>
  <c r="G25" i="4"/>
  <c r="H25" i="4"/>
  <c r="I25" i="4"/>
  <c r="K25" i="4"/>
  <c r="L25" i="4"/>
  <c r="M25" i="4"/>
  <c r="N25" i="4"/>
  <c r="O25" i="4"/>
  <c r="J11" i="4"/>
  <c r="J12" i="4"/>
  <c r="C12" i="4" s="1"/>
  <c r="J13" i="4"/>
  <c r="J14" i="4"/>
  <c r="J15" i="4"/>
  <c r="J16" i="4"/>
  <c r="J17" i="4"/>
  <c r="J18" i="4"/>
  <c r="J19" i="4"/>
  <c r="J20" i="4"/>
  <c r="J21" i="4"/>
  <c r="J22" i="4"/>
  <c r="J23" i="4"/>
  <c r="J24" i="4"/>
  <c r="C24" i="4" s="1"/>
  <c r="F11" i="4"/>
  <c r="F12" i="4"/>
  <c r="F13" i="4"/>
  <c r="F14" i="4"/>
  <c r="F15" i="4"/>
  <c r="F16" i="4"/>
  <c r="C16" i="4" s="1"/>
  <c r="F17" i="4"/>
  <c r="C17" i="4" s="1"/>
  <c r="F18" i="4"/>
  <c r="C18" i="4" s="1"/>
  <c r="F19" i="4"/>
  <c r="F20" i="4"/>
  <c r="F21" i="4"/>
  <c r="C21" i="4" s="1"/>
  <c r="F22" i="4"/>
  <c r="F23" i="4"/>
  <c r="F24" i="4"/>
  <c r="C13" i="4"/>
  <c r="C20" i="4"/>
  <c r="D34" i="4"/>
  <c r="E34" i="4"/>
  <c r="C19" i="4" l="1"/>
  <c r="C23" i="4"/>
  <c r="C22" i="4"/>
  <c r="C15" i="4"/>
  <c r="C11" i="4"/>
  <c r="C14" i="4"/>
  <c r="F41" i="17"/>
  <c r="E41" i="17"/>
  <c r="G34" i="4" l="1"/>
  <c r="H34" i="4"/>
  <c r="I34" i="4"/>
  <c r="K34" i="4"/>
  <c r="L34" i="4"/>
  <c r="M34" i="4"/>
  <c r="N34" i="4"/>
  <c r="O34" i="4"/>
  <c r="D25" i="14"/>
  <c r="E25" i="14"/>
  <c r="G25" i="14"/>
  <c r="H25" i="14"/>
  <c r="I25" i="14"/>
  <c r="K25" i="14"/>
  <c r="L25" i="14"/>
  <c r="M25" i="14"/>
  <c r="N25" i="14"/>
  <c r="O25" i="14"/>
  <c r="E35" i="4" l="1"/>
  <c r="D35" i="4"/>
  <c r="N35" i="4"/>
  <c r="M35" i="4"/>
  <c r="L35" i="4"/>
  <c r="O35" i="4"/>
  <c r="K35" i="4"/>
  <c r="H35" i="4"/>
  <c r="G35" i="4"/>
  <c r="I35" i="4"/>
  <c r="C36" i="8"/>
  <c r="C37" i="8"/>
  <c r="C35" i="8"/>
  <c r="C34" i="8"/>
  <c r="C33" i="8"/>
  <c r="C31" i="8"/>
  <c r="C30" i="8"/>
  <c r="C29" i="8"/>
  <c r="C27" i="8"/>
  <c r="C26" i="8"/>
  <c r="G47" i="4" l="1"/>
  <c r="D35" i="14"/>
  <c r="D26" i="8" s="1"/>
  <c r="E35" i="14"/>
  <c r="D27" i="8" s="1"/>
  <c r="G35" i="14"/>
  <c r="D29" i="8" s="1"/>
  <c r="H35" i="14"/>
  <c r="D30" i="8" s="1"/>
  <c r="I35" i="14"/>
  <c r="D31" i="8" s="1"/>
  <c r="K35" i="14"/>
  <c r="D33" i="8" s="1"/>
  <c r="L35" i="14"/>
  <c r="D34" i="8" s="1"/>
  <c r="M35" i="14"/>
  <c r="D35" i="8" s="1"/>
  <c r="N35" i="14"/>
  <c r="D36" i="8" s="1"/>
  <c r="O35" i="14"/>
  <c r="D37" i="8" s="1"/>
  <c r="E36" i="14" l="1"/>
  <c r="O36" i="14"/>
  <c r="N36" i="14"/>
  <c r="M36" i="14"/>
  <c r="L36" i="14"/>
  <c r="K36" i="14"/>
  <c r="H36" i="14"/>
  <c r="D36" i="14"/>
  <c r="G36" i="14"/>
  <c r="I36" i="14"/>
  <c r="V14" i="17" l="1"/>
  <c r="N61" i="17" l="1"/>
  <c r="D61" i="17"/>
  <c r="E61" i="17"/>
  <c r="F61" i="17"/>
  <c r="G61" i="17"/>
  <c r="H61" i="17"/>
  <c r="I61" i="17"/>
  <c r="J61" i="17"/>
  <c r="K61" i="17"/>
  <c r="L61" i="17"/>
  <c r="M61" i="17"/>
  <c r="O61" i="17"/>
  <c r="P61" i="17"/>
  <c r="Q61" i="17"/>
  <c r="R61" i="17"/>
  <c r="S61" i="17"/>
  <c r="T61" i="17"/>
  <c r="U61" i="17"/>
  <c r="V61" i="17"/>
  <c r="W61" i="17"/>
  <c r="X61" i="17"/>
  <c r="F62" i="17" l="1"/>
  <c r="V62" i="17"/>
  <c r="R62" i="17"/>
  <c r="L62" i="17"/>
  <c r="H62" i="17"/>
  <c r="M62" i="17"/>
  <c r="W62" i="17"/>
  <c r="S62" i="17"/>
  <c r="O62" i="17"/>
  <c r="I62" i="17"/>
  <c r="N62" i="17"/>
  <c r="U62" i="17"/>
  <c r="Q62" i="17"/>
  <c r="K62" i="17"/>
  <c r="G62" i="17"/>
  <c r="X62" i="17"/>
  <c r="T62" i="17"/>
  <c r="P62" i="17"/>
  <c r="J62" i="17"/>
  <c r="J28" i="4" l="1"/>
  <c r="J29" i="4"/>
  <c r="J30" i="4"/>
  <c r="J31" i="4"/>
  <c r="J32" i="4"/>
  <c r="J33" i="4"/>
  <c r="F28" i="4"/>
  <c r="F29" i="4"/>
  <c r="F30" i="4"/>
  <c r="F31" i="4"/>
  <c r="F32" i="4"/>
  <c r="F33" i="4"/>
  <c r="C31" i="4" l="1"/>
  <c r="C30" i="4"/>
  <c r="C28" i="4"/>
  <c r="C33" i="4"/>
  <c r="C32" i="4"/>
  <c r="C29" i="4"/>
  <c r="J34" i="14" l="1"/>
  <c r="F34" i="14"/>
  <c r="F35" i="17"/>
  <c r="G35" i="17"/>
  <c r="H35" i="17"/>
  <c r="I35" i="17"/>
  <c r="J35" i="17"/>
  <c r="K35" i="17"/>
  <c r="L35" i="17"/>
  <c r="M35" i="17"/>
  <c r="N35" i="17"/>
  <c r="O35" i="17"/>
  <c r="P35" i="17"/>
  <c r="R35" i="17"/>
  <c r="S35" i="17"/>
  <c r="T35" i="17"/>
  <c r="U35" i="17"/>
  <c r="V35" i="17"/>
  <c r="W35" i="17"/>
  <c r="X35" i="17"/>
  <c r="E35" i="17"/>
  <c r="C34" i="14" l="1"/>
  <c r="F53" i="17"/>
  <c r="G53" i="17"/>
  <c r="H53" i="17"/>
  <c r="I53" i="17"/>
  <c r="J53" i="17"/>
  <c r="K53" i="17"/>
  <c r="L53" i="17"/>
  <c r="M53" i="17"/>
  <c r="N53" i="17"/>
  <c r="O53" i="17"/>
  <c r="P53" i="17"/>
  <c r="Q53" i="17"/>
  <c r="R53" i="17"/>
  <c r="S53" i="17"/>
  <c r="T53" i="17"/>
  <c r="U53" i="17"/>
  <c r="V53" i="17"/>
  <c r="W53" i="17"/>
  <c r="X53" i="17"/>
  <c r="E53" i="17"/>
  <c r="J29" i="14" l="1"/>
  <c r="J28" i="14"/>
  <c r="J30" i="14"/>
  <c r="X14" i="17"/>
  <c r="W14" i="17"/>
  <c r="U14" i="17"/>
  <c r="T14" i="17"/>
  <c r="S14" i="17"/>
  <c r="R14" i="17"/>
  <c r="Q14" i="17"/>
  <c r="P14" i="17"/>
  <c r="O14" i="17"/>
  <c r="N14" i="17"/>
  <c r="M14" i="17"/>
  <c r="L14" i="17"/>
  <c r="K14" i="17"/>
  <c r="J14" i="17"/>
  <c r="I14" i="17"/>
  <c r="H14" i="17"/>
  <c r="G14" i="17"/>
  <c r="F14" i="17"/>
  <c r="E14" i="17"/>
  <c r="X59" i="17"/>
  <c r="W59" i="17"/>
  <c r="V59" i="17"/>
  <c r="U59" i="17"/>
  <c r="T59" i="17"/>
  <c r="S59" i="17"/>
  <c r="R59" i="17"/>
  <c r="Q59" i="17"/>
  <c r="P59" i="17"/>
  <c r="O59" i="17"/>
  <c r="N59" i="17"/>
  <c r="M59" i="17"/>
  <c r="L59" i="17"/>
  <c r="K59" i="17"/>
  <c r="J59" i="17"/>
  <c r="I59" i="17"/>
  <c r="H59" i="17"/>
  <c r="G59" i="17"/>
  <c r="F59" i="17"/>
  <c r="E59" i="17"/>
  <c r="AJ14" i="16"/>
  <c r="AI14" i="16"/>
  <c r="AH14" i="16"/>
  <c r="AG14" i="16"/>
  <c r="AF14" i="16"/>
  <c r="AD14" i="16"/>
  <c r="AC14" i="16"/>
  <c r="AB14" i="16"/>
  <c r="AA14" i="16"/>
  <c r="Z14" i="16"/>
  <c r="Y14" i="16"/>
  <c r="X14" i="16"/>
  <c r="W14" i="16"/>
  <c r="V14" i="16"/>
  <c r="U14" i="16"/>
  <c r="T14" i="16"/>
  <c r="S14" i="16"/>
  <c r="R14" i="16"/>
  <c r="Q14" i="16"/>
  <c r="P14" i="16"/>
  <c r="O14" i="16"/>
  <c r="N14" i="16"/>
  <c r="L14" i="16"/>
  <c r="K14" i="16"/>
  <c r="J14" i="16"/>
  <c r="I14" i="16"/>
  <c r="H14" i="16"/>
  <c r="G14" i="16"/>
  <c r="F14" i="16"/>
  <c r="E14" i="16"/>
  <c r="X56" i="17" l="1"/>
  <c r="W56" i="17"/>
  <c r="V56" i="17"/>
  <c r="U56" i="17"/>
  <c r="T56" i="17"/>
  <c r="S56" i="17"/>
  <c r="R56" i="17"/>
  <c r="Q56" i="17"/>
  <c r="P56" i="17"/>
  <c r="O56" i="17"/>
  <c r="N56" i="17"/>
  <c r="M56" i="17"/>
  <c r="L56" i="17"/>
  <c r="K56" i="17"/>
  <c r="J56" i="17"/>
  <c r="I56" i="17"/>
  <c r="H56" i="17"/>
  <c r="G56" i="17"/>
  <c r="F56" i="17"/>
  <c r="E56" i="17"/>
  <c r="X50" i="17"/>
  <c r="W50" i="17"/>
  <c r="V50" i="17"/>
  <c r="U50" i="17"/>
  <c r="T50" i="17"/>
  <c r="S50" i="17"/>
  <c r="R50" i="17"/>
  <c r="Q50" i="17"/>
  <c r="P50" i="17"/>
  <c r="O50" i="17"/>
  <c r="N50" i="17"/>
  <c r="M50" i="17"/>
  <c r="L50" i="17"/>
  <c r="K50" i="17"/>
  <c r="J50" i="17"/>
  <c r="I50" i="17"/>
  <c r="H50" i="17"/>
  <c r="G50" i="17"/>
  <c r="F50" i="17"/>
  <c r="E50" i="17"/>
  <c r="X47" i="17"/>
  <c r="W47" i="17"/>
  <c r="V47" i="17"/>
  <c r="U47" i="17"/>
  <c r="T47" i="17"/>
  <c r="S47" i="17"/>
  <c r="R47" i="17"/>
  <c r="Q47" i="17"/>
  <c r="P47" i="17"/>
  <c r="O47" i="17"/>
  <c r="N47" i="17"/>
  <c r="M47" i="17"/>
  <c r="L47" i="17"/>
  <c r="K47" i="17"/>
  <c r="J47" i="17"/>
  <c r="I47" i="17"/>
  <c r="H47" i="17"/>
  <c r="G47" i="17"/>
  <c r="F47" i="17"/>
  <c r="E47" i="17"/>
  <c r="W44" i="17"/>
  <c r="V44" i="17"/>
  <c r="U44" i="17"/>
  <c r="T44" i="17"/>
  <c r="S44" i="17"/>
  <c r="R44" i="17"/>
  <c r="Q44" i="17"/>
  <c r="P44" i="17"/>
  <c r="O44" i="17"/>
  <c r="N44" i="17"/>
  <c r="M44" i="17"/>
  <c r="L44" i="17"/>
  <c r="K44" i="17"/>
  <c r="J44" i="17"/>
  <c r="I44" i="17"/>
  <c r="H44" i="17"/>
  <c r="G44" i="17"/>
  <c r="F44" i="17"/>
  <c r="E44" i="17"/>
  <c r="X41" i="17"/>
  <c r="W41" i="17"/>
  <c r="V41" i="17"/>
  <c r="U41" i="17"/>
  <c r="T41" i="17"/>
  <c r="S41" i="17"/>
  <c r="R41" i="17"/>
  <c r="Q41" i="17"/>
  <c r="P41" i="17"/>
  <c r="O41" i="17"/>
  <c r="N41" i="17"/>
  <c r="M41" i="17"/>
  <c r="L41" i="17"/>
  <c r="K41" i="17"/>
  <c r="J41" i="17"/>
  <c r="I41" i="17"/>
  <c r="H41" i="17"/>
  <c r="G41" i="17"/>
  <c r="X38" i="17"/>
  <c r="W38" i="17"/>
  <c r="V38" i="17"/>
  <c r="U38" i="17"/>
  <c r="T38" i="17"/>
  <c r="S38" i="17"/>
  <c r="R38" i="17"/>
  <c r="Q38" i="17"/>
  <c r="P38" i="17"/>
  <c r="O38" i="17"/>
  <c r="N38" i="17"/>
  <c r="M38" i="17"/>
  <c r="L38" i="17"/>
  <c r="K38" i="17"/>
  <c r="J38" i="17"/>
  <c r="I38" i="17"/>
  <c r="H38" i="17"/>
  <c r="G38" i="17"/>
  <c r="F38" i="17"/>
  <c r="E38" i="17"/>
  <c r="X32" i="17"/>
  <c r="W32" i="17"/>
  <c r="V32" i="17"/>
  <c r="U32" i="17"/>
  <c r="T32" i="17"/>
  <c r="S32" i="17"/>
  <c r="R32" i="17"/>
  <c r="Q32" i="17"/>
  <c r="P32" i="17"/>
  <c r="O32" i="17"/>
  <c r="N32" i="17"/>
  <c r="M32" i="17"/>
  <c r="L32" i="17"/>
  <c r="K32" i="17"/>
  <c r="J32" i="17"/>
  <c r="I32" i="17"/>
  <c r="H32" i="17"/>
  <c r="G32" i="17"/>
  <c r="F32" i="17"/>
  <c r="E32" i="17"/>
  <c r="X29" i="17"/>
  <c r="W29" i="17"/>
  <c r="V29" i="17"/>
  <c r="U29" i="17"/>
  <c r="T29" i="17"/>
  <c r="S29" i="17"/>
  <c r="R29" i="17"/>
  <c r="Q29" i="17"/>
  <c r="P29" i="17"/>
  <c r="O29" i="17"/>
  <c r="N29" i="17"/>
  <c r="M29" i="17"/>
  <c r="L29" i="17"/>
  <c r="K29" i="17"/>
  <c r="J29" i="17"/>
  <c r="I29" i="17"/>
  <c r="H29" i="17"/>
  <c r="G29" i="17"/>
  <c r="F29" i="17"/>
  <c r="E29" i="17"/>
  <c r="X26" i="17"/>
  <c r="W26" i="17"/>
  <c r="V26" i="17"/>
  <c r="U26" i="17"/>
  <c r="T26" i="17"/>
  <c r="S26" i="17"/>
  <c r="R26" i="17"/>
  <c r="Q26" i="17"/>
  <c r="P26" i="17"/>
  <c r="O26" i="17"/>
  <c r="N26" i="17"/>
  <c r="M26" i="17"/>
  <c r="L26" i="17"/>
  <c r="K26" i="17"/>
  <c r="J26" i="17"/>
  <c r="I26" i="17"/>
  <c r="H26" i="17"/>
  <c r="G26" i="17"/>
  <c r="F26" i="17"/>
  <c r="E26" i="17"/>
  <c r="X23" i="17"/>
  <c r="W23" i="17"/>
  <c r="V23" i="17"/>
  <c r="U23" i="17"/>
  <c r="T23" i="17"/>
  <c r="S23" i="17"/>
  <c r="R23" i="17"/>
  <c r="Q23" i="17"/>
  <c r="P23" i="17"/>
  <c r="O23" i="17"/>
  <c r="N23" i="17"/>
  <c r="M23" i="17"/>
  <c r="L23" i="17"/>
  <c r="K23" i="17"/>
  <c r="J23" i="17"/>
  <c r="I23" i="17"/>
  <c r="H23" i="17"/>
  <c r="G23" i="17"/>
  <c r="F23" i="17"/>
  <c r="E23" i="17"/>
  <c r="X20" i="17"/>
  <c r="W20" i="17"/>
  <c r="V20" i="17"/>
  <c r="U20" i="17"/>
  <c r="T20" i="17"/>
  <c r="S20" i="17"/>
  <c r="R20" i="17"/>
  <c r="P20" i="17"/>
  <c r="Q20" i="17"/>
  <c r="O20" i="17"/>
  <c r="N20" i="17"/>
  <c r="M20" i="17"/>
  <c r="L20" i="17"/>
  <c r="K20" i="17"/>
  <c r="J20" i="17"/>
  <c r="I20" i="17"/>
  <c r="H20" i="17"/>
  <c r="G20" i="17"/>
  <c r="F20" i="17"/>
  <c r="E20" i="17"/>
  <c r="X17" i="17"/>
  <c r="W17" i="17"/>
  <c r="V17" i="17"/>
  <c r="U17" i="17"/>
  <c r="S17" i="17"/>
  <c r="T17" i="17"/>
  <c r="R17" i="17"/>
  <c r="Q17" i="17"/>
  <c r="P17" i="17"/>
  <c r="O17" i="17"/>
  <c r="N17" i="17"/>
  <c r="M17" i="17"/>
  <c r="L17" i="17"/>
  <c r="K17" i="17"/>
  <c r="J17" i="17"/>
  <c r="I17" i="17"/>
  <c r="H17" i="17"/>
  <c r="G17" i="17"/>
  <c r="F17" i="17"/>
  <c r="E17" i="17"/>
  <c r="J18" i="14"/>
  <c r="F18" i="14"/>
  <c r="J15" i="14"/>
  <c r="F15" i="14"/>
  <c r="J32" i="14"/>
  <c r="F32" i="14"/>
  <c r="C32" i="14" l="1"/>
  <c r="C15" i="14"/>
  <c r="C18" i="14"/>
  <c r="E62" i="17" l="1"/>
  <c r="N10" i="13"/>
  <c r="O10" i="13"/>
  <c r="P10" i="13"/>
  <c r="M10" i="13"/>
  <c r="L10" i="13"/>
  <c r="J10" i="13"/>
  <c r="I10" i="13"/>
  <c r="H10" i="13"/>
  <c r="F10" i="13"/>
  <c r="G10" i="13"/>
  <c r="E10" i="13"/>
  <c r="D10" i="13"/>
  <c r="Q57" i="13" l="1"/>
  <c r="Q40" i="13"/>
  <c r="U34" i="13"/>
  <c r="V34" i="13"/>
  <c r="Q22" i="13"/>
  <c r="W10" i="13"/>
  <c r="V10" i="13"/>
  <c r="S10" i="13"/>
  <c r="W13" i="13"/>
  <c r="V13" i="13"/>
  <c r="O13" i="13"/>
  <c r="N13" i="13"/>
  <c r="F10" i="5"/>
  <c r="F11" i="5"/>
  <c r="F12" i="5"/>
  <c r="F13" i="5"/>
  <c r="F14" i="5"/>
  <c r="F15" i="5"/>
  <c r="F16" i="5"/>
  <c r="F17" i="5"/>
  <c r="F18" i="5"/>
  <c r="F19" i="5"/>
  <c r="F20" i="5"/>
  <c r="F21" i="5"/>
  <c r="F22" i="5"/>
  <c r="F23" i="5"/>
  <c r="F24" i="5"/>
  <c r="F27" i="4"/>
  <c r="F10" i="4"/>
  <c r="F25" i="4" s="1"/>
  <c r="F34" i="4" l="1"/>
  <c r="F35" i="4" s="1"/>
  <c r="G48" i="4" s="1"/>
  <c r="C28" i="8"/>
  <c r="D25" i="5"/>
  <c r="E25" i="5"/>
  <c r="G25" i="5"/>
  <c r="H25" i="5"/>
  <c r="I25" i="5"/>
  <c r="K25" i="5"/>
  <c r="L25" i="5"/>
  <c r="M25" i="5"/>
  <c r="N25" i="5"/>
  <c r="O25" i="5"/>
  <c r="F28" i="14"/>
  <c r="C28" i="14" s="1"/>
  <c r="F29" i="14"/>
  <c r="C29" i="14" s="1"/>
  <c r="F30" i="14"/>
  <c r="C30" i="14" s="1"/>
  <c r="F31" i="14"/>
  <c r="F33" i="14"/>
  <c r="H38" i="5" l="1"/>
  <c r="R13" i="13"/>
  <c r="T13" i="13"/>
  <c r="F16" i="14" l="1"/>
  <c r="F17" i="14"/>
  <c r="G37" i="14" l="1"/>
  <c r="D57" i="13"/>
  <c r="Q58" i="13" s="1"/>
  <c r="E57" i="13"/>
  <c r="F57" i="13"/>
  <c r="G57" i="13"/>
  <c r="H57" i="13"/>
  <c r="I57" i="13"/>
  <c r="J57" i="13"/>
  <c r="K57" i="13"/>
  <c r="L57" i="13"/>
  <c r="M57" i="13"/>
  <c r="N57" i="13"/>
  <c r="O57" i="13"/>
  <c r="P57" i="13"/>
  <c r="R57" i="13"/>
  <c r="S57" i="13"/>
  <c r="T57" i="13"/>
  <c r="U57" i="13"/>
  <c r="V57" i="13"/>
  <c r="W57" i="13"/>
  <c r="C57" i="13"/>
  <c r="U40" i="13"/>
  <c r="T40" i="13"/>
  <c r="P40" i="13"/>
  <c r="M40" i="13"/>
  <c r="L40" i="13"/>
  <c r="I40" i="13"/>
  <c r="H40" i="13"/>
  <c r="E40" i="13"/>
  <c r="D40" i="13"/>
  <c r="U37" i="13"/>
  <c r="T37" i="13"/>
  <c r="Q37" i="13"/>
  <c r="P37" i="13"/>
  <c r="M37" i="13"/>
  <c r="L37" i="13"/>
  <c r="I37" i="13"/>
  <c r="H37" i="13"/>
  <c r="E37" i="13"/>
  <c r="D37" i="13"/>
  <c r="U58" i="13" l="1"/>
  <c r="H58" i="13"/>
  <c r="P58" i="13"/>
  <c r="T58" i="13"/>
  <c r="I58" i="13"/>
  <c r="D58" i="13"/>
  <c r="L58" i="13"/>
  <c r="E58" i="13"/>
  <c r="M58" i="13"/>
  <c r="U25" i="13"/>
  <c r="H25" i="13"/>
  <c r="U43" i="13"/>
  <c r="Q43" i="13"/>
  <c r="M43" i="13"/>
  <c r="I43" i="13"/>
  <c r="H52" i="13" l="1"/>
  <c r="D52" i="13"/>
  <c r="Q46" i="13"/>
  <c r="M46" i="13"/>
  <c r="I46" i="13"/>
  <c r="E46" i="13"/>
  <c r="Q34" i="13"/>
  <c r="I34" i="13"/>
  <c r="Q31" i="13"/>
  <c r="Q28" i="13"/>
  <c r="J25" i="13"/>
  <c r="E25" i="13"/>
  <c r="E19" i="13"/>
  <c r="Q10" i="13"/>
  <c r="E13" i="13"/>
  <c r="R21" i="14"/>
  <c r="F27" i="14" l="1"/>
  <c r="F35" i="14" s="1"/>
  <c r="D28" i="8" s="1"/>
  <c r="F11" i="14"/>
  <c r="F12" i="14"/>
  <c r="F13" i="14"/>
  <c r="F14" i="14"/>
  <c r="F19" i="14"/>
  <c r="F20" i="14"/>
  <c r="F21" i="14"/>
  <c r="F22" i="14"/>
  <c r="F23" i="14"/>
  <c r="F24" i="14"/>
  <c r="F10" i="14"/>
  <c r="F25" i="14" l="1"/>
  <c r="F36" i="14" s="1"/>
  <c r="G38" i="14" s="1"/>
  <c r="I55" i="13" l="1"/>
  <c r="T49" i="13"/>
  <c r="P49" i="13"/>
  <c r="L49" i="13"/>
  <c r="H49" i="13"/>
  <c r="P43" i="13"/>
  <c r="L43" i="13"/>
  <c r="H43" i="13"/>
  <c r="E43" i="13"/>
  <c r="T34" i="13"/>
  <c r="P34" i="13"/>
  <c r="M34" i="13"/>
  <c r="L34" i="13"/>
  <c r="H34" i="13"/>
  <c r="E34" i="13"/>
  <c r="D34" i="13"/>
  <c r="T31" i="13"/>
  <c r="P31" i="13"/>
  <c r="L31" i="13"/>
  <c r="H31" i="13"/>
  <c r="D31" i="13"/>
  <c r="U28" i="13"/>
  <c r="T28" i="13"/>
  <c r="P28" i="13"/>
  <c r="M28" i="13"/>
  <c r="L28" i="13"/>
  <c r="H28" i="13"/>
  <c r="E28" i="13"/>
  <c r="D28" i="13"/>
  <c r="U22" i="13"/>
  <c r="T22" i="13"/>
  <c r="P22" i="13"/>
  <c r="M22" i="13"/>
  <c r="L22" i="13"/>
  <c r="I22" i="13"/>
  <c r="H22" i="13"/>
  <c r="E22" i="13"/>
  <c r="D22" i="13"/>
  <c r="U19" i="13"/>
  <c r="T19" i="13"/>
  <c r="S19" i="13"/>
  <c r="Q19" i="13"/>
  <c r="P19" i="13"/>
  <c r="M19" i="13"/>
  <c r="L19" i="13"/>
  <c r="K19" i="13"/>
  <c r="I19" i="13"/>
  <c r="H19" i="13"/>
  <c r="G19" i="13"/>
  <c r="D19" i="13"/>
  <c r="T16" i="13"/>
  <c r="P16" i="13"/>
  <c r="L16" i="13"/>
  <c r="H16" i="13"/>
  <c r="U13" i="13"/>
  <c r="S13" i="13"/>
  <c r="Q13" i="13"/>
  <c r="P13" i="13"/>
  <c r="M13" i="13"/>
  <c r="L13" i="13"/>
  <c r="K13" i="13"/>
  <c r="I13" i="13"/>
  <c r="H13" i="13"/>
  <c r="G13" i="13"/>
  <c r="F13" i="13"/>
  <c r="J13" i="13"/>
  <c r="U55" i="13"/>
  <c r="U46" i="13"/>
  <c r="Q52" i="13" l="1"/>
  <c r="M52" i="13"/>
  <c r="I52" i="13"/>
  <c r="U52" i="13"/>
  <c r="D55" i="13" l="1"/>
  <c r="R43" i="13" l="1"/>
  <c r="N43" i="13"/>
  <c r="J43" i="13"/>
  <c r="I31" i="13"/>
  <c r="C17" i="8"/>
  <c r="K25" i="15" l="1"/>
  <c r="L25" i="15"/>
  <c r="M25" i="15"/>
  <c r="N25" i="15"/>
  <c r="O25" i="15"/>
  <c r="G25" i="15"/>
  <c r="H25" i="15"/>
  <c r="I25" i="15"/>
  <c r="J33" i="14"/>
  <c r="C33" i="14" s="1"/>
  <c r="G26" i="15" l="1"/>
  <c r="J27" i="14"/>
  <c r="J31" i="14"/>
  <c r="C31" i="14" s="1"/>
  <c r="C27" i="14" l="1"/>
  <c r="C35" i="14" s="1"/>
  <c r="D25" i="8" s="1"/>
  <c r="J35" i="14"/>
  <c r="D32" i="8" s="1"/>
  <c r="T25" i="13"/>
  <c r="P25" i="13"/>
  <c r="L25" i="13"/>
  <c r="T43" i="13"/>
  <c r="T52" i="13"/>
  <c r="P52" i="13"/>
  <c r="L52" i="13"/>
  <c r="T46" i="13"/>
  <c r="P46" i="13"/>
  <c r="L46" i="13"/>
  <c r="H46" i="13"/>
  <c r="D16" i="13"/>
  <c r="U31" i="13"/>
  <c r="Q49" i="13"/>
  <c r="M49" i="13"/>
  <c r="T55" i="13"/>
  <c r="P55" i="13"/>
  <c r="L55" i="13"/>
  <c r="H55" i="13"/>
  <c r="M55" i="13"/>
  <c r="Q55" i="13"/>
  <c r="E49" i="13"/>
  <c r="D49" i="13"/>
  <c r="D46" i="13"/>
  <c r="D43" i="13"/>
  <c r="N34" i="13"/>
  <c r="E31" i="13"/>
  <c r="Q25" i="13"/>
  <c r="I25" i="13"/>
  <c r="D25" i="13"/>
  <c r="U16" i="13"/>
  <c r="Q16" i="13"/>
  <c r="M16" i="13"/>
  <c r="I16" i="13"/>
  <c r="U10" i="13"/>
  <c r="K10" i="13"/>
  <c r="T10" i="13"/>
  <c r="D13" i="13"/>
  <c r="U49" i="13" l="1"/>
  <c r="I49" i="13"/>
  <c r="I28" i="13"/>
  <c r="M31" i="13"/>
  <c r="E16" i="13"/>
  <c r="M25" i="13"/>
  <c r="E55" i="13"/>
  <c r="F16" i="13"/>
  <c r="F43" i="13"/>
  <c r="R10" i="13"/>
  <c r="D11" i="8" l="1"/>
  <c r="C11" i="8"/>
  <c r="J10" i="4" l="1"/>
  <c r="J25" i="4" s="1"/>
  <c r="D12" i="8" l="1"/>
  <c r="D23" i="8"/>
  <c r="D22" i="8"/>
  <c r="D21" i="8"/>
  <c r="D20" i="8"/>
  <c r="D19" i="8"/>
  <c r="D16" i="8"/>
  <c r="D15" i="8"/>
  <c r="D48" i="8"/>
  <c r="D49" i="8"/>
  <c r="D50" i="8"/>
  <c r="D51" i="8"/>
  <c r="C23" i="8"/>
  <c r="C22" i="8"/>
  <c r="C21" i="8"/>
  <c r="C20" i="8"/>
  <c r="C19" i="8"/>
  <c r="C16" i="8"/>
  <c r="C15" i="8"/>
  <c r="C13" i="8"/>
  <c r="C12" i="8"/>
  <c r="F9" i="15" l="1"/>
  <c r="J9" i="15"/>
  <c r="F10" i="15"/>
  <c r="J10" i="15"/>
  <c r="F11" i="15"/>
  <c r="J11" i="15"/>
  <c r="F12" i="15"/>
  <c r="J12" i="15"/>
  <c r="F13" i="15"/>
  <c r="J13" i="15"/>
  <c r="F14" i="15"/>
  <c r="J14" i="15"/>
  <c r="F15" i="15"/>
  <c r="J15" i="15"/>
  <c r="F16" i="15"/>
  <c r="J16" i="15"/>
  <c r="F17" i="15"/>
  <c r="J17" i="15"/>
  <c r="F18" i="15"/>
  <c r="J18" i="15"/>
  <c r="F19" i="15"/>
  <c r="J19" i="15"/>
  <c r="F20" i="15"/>
  <c r="J20" i="15"/>
  <c r="F21" i="15"/>
  <c r="J21" i="15"/>
  <c r="F22" i="15"/>
  <c r="J22" i="15"/>
  <c r="F23" i="15"/>
  <c r="J23" i="15"/>
  <c r="F24" i="15"/>
  <c r="J24" i="15"/>
  <c r="D47" i="8"/>
  <c r="D45" i="8"/>
  <c r="D44" i="8"/>
  <c r="D43" i="8"/>
  <c r="E25" i="15"/>
  <c r="D25" i="15"/>
  <c r="D40" i="8" s="1"/>
  <c r="J24" i="14"/>
  <c r="C24" i="14" s="1"/>
  <c r="J23" i="14"/>
  <c r="C23" i="14" s="1"/>
  <c r="J22" i="14"/>
  <c r="C22" i="14" s="1"/>
  <c r="J21" i="14"/>
  <c r="C21" i="14" s="1"/>
  <c r="J20" i="14"/>
  <c r="C20" i="14" s="1"/>
  <c r="J19" i="14"/>
  <c r="C19" i="14" s="1"/>
  <c r="J17" i="14"/>
  <c r="C17" i="14" s="1"/>
  <c r="J16" i="14"/>
  <c r="C16" i="14" s="1"/>
  <c r="J14" i="14"/>
  <c r="C14" i="14" s="1"/>
  <c r="J13" i="14"/>
  <c r="C13" i="14" s="1"/>
  <c r="J12" i="14"/>
  <c r="C12" i="14" s="1"/>
  <c r="J11" i="14"/>
  <c r="C11" i="14" s="1"/>
  <c r="J10" i="14"/>
  <c r="C50" i="8"/>
  <c r="C40" i="8"/>
  <c r="C41" i="8"/>
  <c r="C43" i="8"/>
  <c r="C44" i="8"/>
  <c r="C45" i="8"/>
  <c r="C47" i="8"/>
  <c r="C48" i="8"/>
  <c r="C49" i="8"/>
  <c r="C51" i="8"/>
  <c r="J25" i="14" l="1"/>
  <c r="J36" i="14" s="1"/>
  <c r="C10" i="14"/>
  <c r="D39" i="8"/>
  <c r="D18" i="8"/>
  <c r="C21" i="15"/>
  <c r="C17" i="15"/>
  <c r="C15" i="15"/>
  <c r="C13" i="15"/>
  <c r="C9" i="15"/>
  <c r="D14" i="8"/>
  <c r="D17" i="8" s="1"/>
  <c r="C24" i="15"/>
  <c r="C23" i="15"/>
  <c r="C20" i="15"/>
  <c r="C19" i="15"/>
  <c r="C16" i="15"/>
  <c r="C12" i="15"/>
  <c r="C11" i="15"/>
  <c r="J25" i="15"/>
  <c r="D46" i="8" s="1"/>
  <c r="C22" i="15"/>
  <c r="C18" i="15"/>
  <c r="C14" i="15"/>
  <c r="C10" i="15"/>
  <c r="F25" i="15"/>
  <c r="E17" i="12"/>
  <c r="F17" i="12"/>
  <c r="I17" i="12"/>
  <c r="J17" i="12"/>
  <c r="K17" i="12"/>
  <c r="L17" i="12"/>
  <c r="M17" i="12"/>
  <c r="N17" i="12"/>
  <c r="O17" i="12"/>
  <c r="P17" i="12"/>
  <c r="Q17" i="12"/>
  <c r="R17" i="12"/>
  <c r="D17" i="12"/>
  <c r="Q10" i="12"/>
  <c r="E10" i="12"/>
  <c r="F10" i="12"/>
  <c r="G10" i="12"/>
  <c r="H10" i="12"/>
  <c r="I10" i="12"/>
  <c r="J10" i="12"/>
  <c r="K10" i="12"/>
  <c r="L10" i="12"/>
  <c r="M10" i="12"/>
  <c r="N10" i="12"/>
  <c r="O10" i="12"/>
  <c r="P10" i="12"/>
  <c r="R10" i="12"/>
  <c r="S10" i="12"/>
  <c r="T10" i="12"/>
  <c r="D10" i="12"/>
  <c r="C25" i="14" l="1"/>
  <c r="C36" i="14" s="1"/>
  <c r="D42" i="8"/>
  <c r="G27" i="15"/>
  <c r="C25" i="15"/>
  <c r="D28" i="11" l="1"/>
  <c r="E28" i="11"/>
  <c r="G28" i="11"/>
  <c r="H28" i="11"/>
  <c r="I28" i="11"/>
  <c r="K28" i="11"/>
  <c r="L28" i="11"/>
  <c r="M28" i="11"/>
  <c r="N28" i="11"/>
  <c r="O28" i="11"/>
  <c r="J16" i="11"/>
  <c r="J13" i="11"/>
  <c r="J14" i="11"/>
  <c r="J15" i="11"/>
  <c r="J17" i="11"/>
  <c r="C17" i="11" s="1"/>
  <c r="J18" i="11"/>
  <c r="J19" i="11"/>
  <c r="J20" i="11"/>
  <c r="J21" i="11"/>
  <c r="J22" i="11"/>
  <c r="J23" i="11"/>
  <c r="J24" i="11"/>
  <c r="J25" i="11"/>
  <c r="J26" i="11"/>
  <c r="J27" i="11"/>
  <c r="F13" i="11"/>
  <c r="F14" i="11"/>
  <c r="F15" i="11"/>
  <c r="C15" i="11" s="1"/>
  <c r="F16" i="11"/>
  <c r="F17" i="11"/>
  <c r="F18" i="11"/>
  <c r="F19" i="11"/>
  <c r="F20" i="11"/>
  <c r="F21" i="11"/>
  <c r="F22" i="11"/>
  <c r="F23" i="11"/>
  <c r="C23" i="11" s="1"/>
  <c r="F24" i="11"/>
  <c r="F25" i="11"/>
  <c r="F26" i="11"/>
  <c r="F27" i="11"/>
  <c r="C27" i="11" s="1"/>
  <c r="J12" i="11"/>
  <c r="F12" i="11"/>
  <c r="C12" i="11" s="1"/>
  <c r="J21" i="5"/>
  <c r="J22" i="5"/>
  <c r="J15" i="5"/>
  <c r="J16" i="5"/>
  <c r="J17" i="5"/>
  <c r="J18" i="5"/>
  <c r="J19" i="5"/>
  <c r="J20" i="5"/>
  <c r="J23" i="5"/>
  <c r="J24" i="5"/>
  <c r="J10" i="5"/>
  <c r="J11" i="5"/>
  <c r="J12" i="5"/>
  <c r="J13" i="5"/>
  <c r="J14" i="5"/>
  <c r="F9" i="5"/>
  <c r="F25" i="5" s="1"/>
  <c r="H39" i="5" s="1"/>
  <c r="J9" i="5"/>
  <c r="J25" i="5" l="1"/>
  <c r="C13" i="11"/>
  <c r="F28" i="11"/>
  <c r="C25" i="11"/>
  <c r="C21" i="11"/>
  <c r="J28" i="11"/>
  <c r="C16" i="11"/>
  <c r="C19" i="11"/>
  <c r="C46" i="8"/>
  <c r="C42" i="8"/>
  <c r="C24" i="5"/>
  <c r="C15" i="5"/>
  <c r="C10" i="5"/>
  <c r="C26" i="11"/>
  <c r="C24" i="11"/>
  <c r="C22" i="11"/>
  <c r="C20" i="11"/>
  <c r="C18" i="11"/>
  <c r="C14" i="11"/>
  <c r="C23" i="5"/>
  <c r="C22" i="5"/>
  <c r="C21" i="5"/>
  <c r="C20" i="5"/>
  <c r="C19" i="5"/>
  <c r="C18" i="5"/>
  <c r="C19" i="17" s="1"/>
  <c r="C20" i="17" s="1"/>
  <c r="C17" i="5"/>
  <c r="C16" i="5"/>
  <c r="C14" i="5"/>
  <c r="C13" i="5"/>
  <c r="C12" i="5"/>
  <c r="C11" i="5"/>
  <c r="C9" i="5"/>
  <c r="J27" i="4"/>
  <c r="J34" i="4" l="1"/>
  <c r="C27" i="4"/>
  <c r="C34" i="4" s="1"/>
  <c r="X48" i="13"/>
  <c r="C55" i="17"/>
  <c r="C56" i="17" s="1"/>
  <c r="X30" i="13"/>
  <c r="C34" i="17"/>
  <c r="C35" i="17" s="1"/>
  <c r="X27" i="13"/>
  <c r="C31" i="17"/>
  <c r="C32" i="17" s="1"/>
  <c r="X12" i="13"/>
  <c r="C16" i="17"/>
  <c r="C17" i="17" s="1"/>
  <c r="X42" i="13"/>
  <c r="C46" i="17"/>
  <c r="C47" i="17" s="1"/>
  <c r="X51" i="13"/>
  <c r="C52" i="17"/>
  <c r="C53" i="17" s="1"/>
  <c r="X21" i="13"/>
  <c r="C25" i="17"/>
  <c r="C26" i="17" s="1"/>
  <c r="X24" i="13"/>
  <c r="C28" i="17"/>
  <c r="C29" i="17" s="1"/>
  <c r="X39" i="13"/>
  <c r="C43" i="17"/>
  <c r="C44" i="17" s="1"/>
  <c r="X36" i="13"/>
  <c r="C40" i="17"/>
  <c r="X45" i="13"/>
  <c r="C49" i="17"/>
  <c r="C50" i="17" s="1"/>
  <c r="X54" i="13"/>
  <c r="C58" i="17"/>
  <c r="X33" i="13"/>
  <c r="C37" i="17"/>
  <c r="C38" i="17" s="1"/>
  <c r="X15" i="13"/>
  <c r="C22" i="17"/>
  <c r="C23" i="17" s="1"/>
  <c r="X9" i="13"/>
  <c r="C13" i="17"/>
  <c r="C14" i="17" s="1"/>
  <c r="C32" i="8"/>
  <c r="C28" i="11"/>
  <c r="C18" i="8"/>
  <c r="C14" i="8"/>
  <c r="C25" i="5"/>
  <c r="C39" i="8" s="1"/>
  <c r="C10" i="4"/>
  <c r="C25" i="4" s="1"/>
  <c r="J35" i="4" l="1"/>
  <c r="X57" i="13"/>
  <c r="C61" i="17"/>
  <c r="C62" i="17" s="1"/>
  <c r="C59" i="17"/>
  <c r="C41" i="17"/>
  <c r="C25" i="8"/>
  <c r="D13" i="8"/>
  <c r="G17" i="12"/>
  <c r="H17" i="12"/>
  <c r="D41" i="8"/>
  <c r="C35" i="4" l="1"/>
  <c r="U9" i="12" s="1"/>
  <c r="C13" i="16" l="1"/>
  <c r="C14" i="16" s="1"/>
</calcChain>
</file>

<file path=xl/sharedStrings.xml><?xml version="1.0" encoding="utf-8"?>
<sst xmlns="http://schemas.openxmlformats.org/spreadsheetml/2006/main" count="1162" uniqueCount="597">
  <si>
    <t>Đơn vị báo cáo: Trung tâm HCC các huyện, thị xã, thành phố</t>
  </si>
  <si>
    <t>Đơn vị nhận báo cáo: Trung tâm HCC tỉnh</t>
  </si>
  <si>
    <t>Số hồ sơ TTHC tiếp nhận
trong kỳ báo cáo</t>
  </si>
  <si>
    <t>Số hồ sơ TTHC 
chưa giải quyết</t>
  </si>
  <si>
    <t>Tổng số</t>
  </si>
  <si>
    <t>Trong đó</t>
  </si>
  <si>
    <t>Số hồ sơ kỳ trước chuyển sang</t>
  </si>
  <si>
    <t>Số hồ sơ tiếp nhận mới trong kỳ báo cáo</t>
  </si>
  <si>
    <t>Số hồ sơ giải quyết đúng hạn</t>
  </si>
  <si>
    <t>Số hồ sơ giải quyết quá hạn</t>
  </si>
  <si>
    <t>Số hồ sơ đang trong thời hạn giải quyết</t>
  </si>
  <si>
    <t>Số hồ sơ yêu cầu bổ sung</t>
  </si>
  <si>
    <t>Số hồ sơ không giải quyết</t>
  </si>
  <si>
    <t>Số hồ sơ TTHC 
đã giải quyết</t>
  </si>
  <si>
    <t>Số hồ sơ giải quyết trước hạn</t>
  </si>
  <si>
    <t>STT</t>
  </si>
  <si>
    <t>Đơn vị giải quyết TTHC</t>
  </si>
  <si>
    <t>I</t>
  </si>
  <si>
    <t>II</t>
  </si>
  <si>
    <t>Biểu 1A</t>
  </si>
  <si>
    <t>Biểu 1B</t>
  </si>
  <si>
    <t>Lĩnh vực Tài chính - Kế hoạch</t>
  </si>
  <si>
    <t>Lĩnh vực ngành Tài nguyên và Môi trường</t>
  </si>
  <si>
    <t>Lĩnh vực ngành Công Thương</t>
  </si>
  <si>
    <t>Lĩnh vực ngành Nội vụ</t>
  </si>
  <si>
    <t>Lĩnh vực ngành Giáo dục và Đào tạo</t>
  </si>
  <si>
    <t>Lĩnh vực ngành Lao động TBXH</t>
  </si>
  <si>
    <t>Lĩnh vực ngành Giao thông Vận tải</t>
  </si>
  <si>
    <t>Lĩnh vực ngành Tư pháp</t>
  </si>
  <si>
    <t>Lĩnh vực ngành Xây dựng</t>
  </si>
  <si>
    <t>Lĩnh vực ngành Y tế</t>
  </si>
  <si>
    <t>Lĩnh vực ngành Nông nghiệp và PTNT</t>
  </si>
  <si>
    <t>Lĩnh vực khác</t>
  </si>
  <si>
    <t>Lĩnh vực ngành Công an</t>
  </si>
  <si>
    <t>Lĩnh vực ngành Bảo hiểm Xã hội</t>
  </si>
  <si>
    <t>Lĩnh vực ngành Thuế</t>
  </si>
  <si>
    <t>Lĩnh vực ngành Điện</t>
  </si>
  <si>
    <t>Lĩnh vực ngành Nước</t>
  </si>
  <si>
    <t>Tổng số (I + II)</t>
  </si>
  <si>
    <t>TTHC thuộc thẩm quyền giải quyết của các cơ quan ngành dọc cấp huyện và các đơn vị khác</t>
  </si>
  <si>
    <t>Biểu 2A</t>
  </si>
  <si>
    <t>Biểu 2B</t>
  </si>
  <si>
    <t>TTHC thuộc thẩm quyền giải quyết của các cơ quan ngành dọc cấp huyện và các đơn vị khác (Công an, BHXH, Thuế, Điện, Nước,…)</t>
  </si>
  <si>
    <t>Biểu 2C</t>
  </si>
  <si>
    <t>A</t>
  </si>
  <si>
    <t>TTHC thuộc thẩm quyền giải quyết của UBND cấp huyện và các cơ quan chuyên môn thuộc UBND cấp huyện</t>
  </si>
  <si>
    <t>Số Hồ sơ TTHC tiếp nhận</t>
  </si>
  <si>
    <t>Trong đó: - Số hồ sơ kỳ trước chuyển sang</t>
  </si>
  <si>
    <t xml:space="preserve">                   - Số hồ sơ tiếp nhận mới</t>
  </si>
  <si>
    <t>Số Hồ sơ TTHC không giải quyết</t>
  </si>
  <si>
    <t>Số Hồ sơ TTHC đã giải quyết</t>
  </si>
  <si>
    <t>Trong đó: - Số hồ sơ giải quyết trước hạn</t>
  </si>
  <si>
    <t xml:space="preserve">                   - Số hồ sơ giải quyết đúng hạn</t>
  </si>
  <si>
    <t xml:space="preserve">                   - Số hồ sơ giải quyết quá hạn</t>
  </si>
  <si>
    <t>Số Hồ sơ TTHC chưa giải quyết</t>
  </si>
  <si>
    <t>Trong đó: - Đang trong thời hạn giải quyết</t>
  </si>
  <si>
    <t>B</t>
  </si>
  <si>
    <t>Thực hiện tháng báo cáo</t>
  </si>
  <si>
    <t>Ghi chú</t>
  </si>
  <si>
    <t>Chỉ tiêu</t>
  </si>
  <si>
    <t>Tổng hợp kết quả giải quyết của tất cả các Bộ phận tiếp nhận và trả kết quả các xã, phường, thị trấn trên địa bàn</t>
  </si>
  <si>
    <t>Kết quả giải quyết của Trung tâm HCC cấp huyện</t>
  </si>
  <si>
    <r>
      <rPr>
        <b/>
        <i/>
        <sz val="11"/>
        <color theme="1"/>
        <rFont val="Times New Roman"/>
        <family val="1"/>
      </rPr>
      <t>Ghi chú:</t>
    </r>
    <r>
      <rPr>
        <sz val="11"/>
        <color theme="1"/>
        <rFont val="Times New Roman"/>
        <family val="1"/>
      </rPr>
      <t xml:space="preserve"> Đối với số hồ sơ quá hạn giải quyết, cần nêu rõ các lý do quá hạn chủ yếu.</t>
    </r>
  </si>
  <si>
    <t>Lĩnh vực ngành Văn hóa Thông tin</t>
  </si>
  <si>
    <t>1=4+8+11</t>
  </si>
  <si>
    <t>Số hồ sơ tiếp nhận qua dịch vụ công trực tuyến</t>
  </si>
  <si>
    <t>Số Hồ sơ TTHC tiếp nhận qua dịch vụ công trực tuyến</t>
  </si>
  <si>
    <t>Tên thủ tục</t>
  </si>
  <si>
    <t>……………</t>
  </si>
  <si>
    <t>III</t>
  </si>
  <si>
    <t>Lĩnh vực Bảo hiểm Xã hội</t>
  </si>
  <si>
    <t>Ngày nhận báo cáo: Ngày 15 tháng 6 đối với Báo cáo 6 tháng; ngày 15 tháng 11 đối với Báo cáo năm</t>
  </si>
  <si>
    <t>Danh mục thủ tục hành chính</t>
  </si>
  <si>
    <t>Lĩnh vực Tài nguyên và Môi trường</t>
  </si>
  <si>
    <t>Lĩnh vực Công an</t>
  </si>
  <si>
    <t>TỔNG SỐ (I + II)</t>
  </si>
  <si>
    <t>TTHC đưa vào giải quyết tại Trung tâm HCC
(X)</t>
  </si>
  <si>
    <t>TTHC thuộc thẩm quyền giải quyết của UBND, Chủ tịch UBND cấp huyện
(X)</t>
  </si>
  <si>
    <t>TTHC thuộc thẩm quyền giải quyết của  UBND, Chủ tịch UBND tỉnh, Thủ trưởng các cơ quan cấp tỉnh
(X)</t>
  </si>
  <si>
    <t>TTHC tiếp nhận tại quầy tổng hợp của Trung tâm HCC
(X)</t>
  </si>
  <si>
    <t xml:space="preserve">Chia theo thẩm quyền giải quyết theo quy định </t>
  </si>
  <si>
    <t>DANH MỤC THỦ TỤC HÀNH CHÍNH CẤP HUYỆN
Báo cáo 6 tháng đầu năm…..
(Báo cáo năm…….)</t>
  </si>
  <si>
    <t>Tên thủ tục…..</t>
  </si>
  <si>
    <t>Tên thủ tục……</t>
  </si>
  <si>
    <t>DANH MỤC THỦ TỤC HÀNH CHÍNH CẤP XÃ
Báo cáo 6 tháng đầu năm…..
(Báo cáo năm…….)</t>
  </si>
  <si>
    <t>Lĩnh vực Công Thương</t>
  </si>
  <si>
    <t>TTHC tiếp nhận, thẩm định ở cấp xã, nhưng thẩm quyền giải quyết thuộc cấp tỉnh
(X)</t>
  </si>
  <si>
    <t>TTHC tiếp nhận, thẩm định ở cấp xã, nhưng thẩm quyền giải quyết thuộc cấp huyện
(X)</t>
  </si>
  <si>
    <t>IV</t>
  </si>
  <si>
    <t>V</t>
  </si>
  <si>
    <t>VI</t>
  </si>
  <si>
    <t>VII</t>
  </si>
  <si>
    <t>Lĩnh vực ngành Văn hóa Thể thao</t>
  </si>
  <si>
    <t>VIII</t>
  </si>
  <si>
    <t>IX</t>
  </si>
  <si>
    <t>X</t>
  </si>
  <si>
    <t>TỔNG SỐ (I + II + III + …….)</t>
  </si>
  <si>
    <t>Chia theo thẩm quyền giải quyết
theo quy định</t>
  </si>
  <si>
    <t>TTHC thuộc thẩm quyền giải quyết của Trưởng các phòng, ban, đơn vị cấp huyện và tương đương
(X)</t>
  </si>
  <si>
    <t>TTHC đã thực hiện phân cấp, ủy quyền cho cấp dưới giải quyết
(X)</t>
  </si>
  <si>
    <t>TTHC thực hiện tiếp nhận, thẩm định tại Trung tâm, nhưng không phê duyệt tại Trung tâm 
(X)</t>
  </si>
  <si>
    <t>TTHC thực hiện tiếp nhận, thẩm định, phê duyệt tại Tr.tâm 
(X)</t>
  </si>
  <si>
    <t>TTHC thuộc thẩm quyền giải quyết của   cấp xã
(X)</t>
  </si>
  <si>
    <t>Danh sách cán bộ</t>
  </si>
  <si>
    <t>Cán bộ chuyên trách của Trung tâm</t>
  </si>
  <si>
    <t>Cán bộ được phân công, cử đến giải quyết TTHC tại Trung tâm</t>
  </si>
  <si>
    <t>Đơn vị công tác</t>
  </si>
  <si>
    <t>Chỉ thực hiện tiếp nhận TTHC, không thẩm định, phê duyệt
(X)</t>
  </si>
  <si>
    <t>Thực hiện tiếp nhận, thẩm định TTHC, không phê duyệt
(X)</t>
  </si>
  <si>
    <t>Thực hiện tiếp nhận, thẩm định, phê duyệt TTHC
(X)</t>
  </si>
  <si>
    <t xml:space="preserve">Thẩm quyền giải quyết TTHC tại Trung tâm theo sự phân công, phân cấp, ủy quyền </t>
  </si>
  <si>
    <t xml:space="preserve">
Chức vụ
</t>
  </si>
  <si>
    <t>DANH SÁCH CÁN BỘ LÀM VIỆC TẠI TRUNG TÂM HÀNH CHÍNH CÔNG CẤP HUYỆN 
CHIA THEO THẨM QUYỀN GiẢI QUYẾT
Báo cáo 6 tháng đầu năm…..
(Báo cáo năm…….)</t>
  </si>
  <si>
    <t>Phê duyệt TTHC sau khi hồ sơ đã được thẩm định
(X)</t>
  </si>
  <si>
    <r>
      <rPr>
        <i/>
        <sz val="11"/>
        <color theme="1"/>
        <rFont val="Times New Roman"/>
        <family val="1"/>
      </rPr>
      <t>Đơn vị nhận báo cáo:</t>
    </r>
    <r>
      <rPr>
        <sz val="11"/>
        <color theme="1"/>
        <rFont val="Times New Roman"/>
        <family val="1"/>
      </rPr>
      <t xml:space="preserve"> Trung tâm HCC tỉnh</t>
    </r>
  </si>
  <si>
    <r>
      <rPr>
        <i/>
        <sz val="11"/>
        <color theme="1"/>
        <rFont val="Times New Roman"/>
        <family val="1"/>
      </rPr>
      <t>Đơn vị báo cáo:</t>
    </r>
    <r>
      <rPr>
        <sz val="11"/>
        <color theme="1"/>
        <rFont val="Times New Roman"/>
        <family val="1"/>
      </rPr>
      <t xml:space="preserve"> Trung tâm HCC các huyện, thị xã, thành phố</t>
    </r>
  </si>
  <si>
    <r>
      <rPr>
        <i/>
        <sz val="11"/>
        <color theme="1"/>
        <rFont val="Times New Roman"/>
        <family val="1"/>
      </rPr>
      <t xml:space="preserve">Ngày nhận báo cáo: </t>
    </r>
    <r>
      <rPr>
        <sz val="11"/>
        <color theme="1"/>
        <rFont val="Times New Roman"/>
        <family val="1"/>
      </rPr>
      <t>Ngày 15 tháng 6 đối với Báo cáo 6 tháng; 
                                  ngày 15 tháng 11 đối với Báo cáo năm</t>
    </r>
  </si>
  <si>
    <t xml:space="preserve">TTHC đã triển khai dịch vụ công trực tuyến chia theo các mức độ (Mức độ 3 ghi số 3, mức độ 4 ghi số 4)
</t>
  </si>
  <si>
    <t>TTHC đã triển khai dịch vụ công trực tuyến chia theo các mức độ (Mức độ 3 ghi số 3, mức độ 4 ghi số 4)</t>
  </si>
  <si>
    <t>Biểu 1C</t>
  </si>
  <si>
    <t>Số liệu tổng hợp: Báo cáo 6 tháng (Tính từ ngày 01/01 đến ngày 14/6 năm báo cáo); Báo cáo năm (Tính từ ngày 01/01 đến ngày 14/11 năm báo cáo)</t>
  </si>
  <si>
    <t>TTHC thuộc thẩm quyền giải quyết của   các cơ quan Trung ương
(X)</t>
  </si>
  <si>
    <r>
      <rPr>
        <b/>
        <i/>
        <sz val="11"/>
        <color theme="1"/>
        <rFont val="Times New Roman"/>
        <family val="1"/>
      </rPr>
      <t>*Ghi chú:</t>
    </r>
    <r>
      <rPr>
        <sz val="11"/>
        <color theme="1"/>
        <rFont val="Times New Roman"/>
        <family val="1"/>
      </rPr>
      <t xml:space="preserve"> 
         (1) Cột B: tại Mục I ghi rõ tên tất cả các TTHC theo từng lĩnh vực đã được cấp có thẩm quyền công bố bao gồm TTHC đã đưa vào và chưa đưa vào giải quyết tại Trung tâm Hành chính công; tại Mục II chỉ ghi tên các TTHC đã đưa vào thực hiện tại Trung tâm Hành chính công.
         (2) Cột 1: Tích dấu "X" đối với các TTHC đã đưa vào giải quyết tại Trung tâm Hành chính công; để ô trống đối với TTHC chưa đưa vào thực hiện.
         (3) Từ cột 3 đến cột 10: Tích dấu "X" vào các ô tương ứng với từng thủ tục hành chính theo thực trạng tính đến thời điểm báo cáo. </t>
    </r>
  </si>
  <si>
    <r>
      <rPr>
        <i/>
        <sz val="11"/>
        <color theme="1"/>
        <rFont val="Times New Roman"/>
        <family val="1"/>
      </rPr>
      <t>Số liệu tổng hợp:</t>
    </r>
    <r>
      <rPr>
        <sz val="11"/>
        <color theme="1"/>
        <rFont val="Times New Roman"/>
        <family val="1"/>
      </rPr>
      <t xml:space="preserve"> Báo cáo 6 tháng (Tính từ ngày 01/01 đến ngày 14/6 năm báo cáo); Báo cáo năm (Tính từ ngày 01/01 đến ngày 14/11 năm báo cáo)</t>
    </r>
  </si>
  <si>
    <t>TTHC đã đưa vào giải quyết tại Bộ phận tiếp nhận và trả kết quả cấp xã
(X)</t>
  </si>
  <si>
    <r>
      <rPr>
        <b/>
        <i/>
        <sz val="11"/>
        <color theme="1"/>
        <rFont val="Times New Roman"/>
        <family val="1"/>
      </rPr>
      <t xml:space="preserve">Ghi chú: </t>
    </r>
    <r>
      <rPr>
        <sz val="11"/>
        <color theme="1"/>
        <rFont val="Times New Roman"/>
        <family val="1"/>
      </rPr>
      <t>(1) Tại cột 1: Đối với mục I cán bộ chuyên trách của Trung tâm ghi rõ vị trí công việc đang đảm nhiệm đối với cán bộ không phải là lãnh đạo Trung 
                     tâm (Trả kết quả, Kỹ sư công nghệ thông tin,.....)</t>
    </r>
    <r>
      <rPr>
        <b/>
        <i/>
        <sz val="11"/>
        <color theme="1"/>
        <rFont val="Times New Roman"/>
        <family val="1"/>
      </rPr>
      <t xml:space="preserve">
              </t>
    </r>
    <r>
      <rPr>
        <sz val="11"/>
        <color theme="1"/>
        <rFont val="Times New Roman"/>
        <family val="1"/>
      </rPr>
      <t xml:space="preserve"> (2) Tại mục II ghi cán bộ được phân công, cử đến giải quyết TTHC tại Trung tâm bao gồm Lãnh đạo UBND cấp huyện (nếu có).
                (2) Các cột 3, 4, 5 ,6: Tích dấu "X" vào ô tương ứng với cán bộ theo thực trạng thẩm quyền giải quyết TTHC tại Trung tâm tính đến thời điểm báo cáo. </t>
    </r>
  </si>
  <si>
    <t>Biểu 2D</t>
  </si>
  <si>
    <t>Biểu 2E</t>
  </si>
  <si>
    <t xml:space="preserve">Tình hình thực hiện tiếp nhận, thẩm định, phê duyệt TTHC tại Tr.tâm tại thời điểm báo cáo </t>
  </si>
  <si>
    <t>Tìm hiểu thông tin về TTHC</t>
  </si>
  <si>
    <t>Kết quả giải quyết TTHC</t>
  </si>
  <si>
    <t xml:space="preserve"> Đánh giá chung</t>
  </si>
  <si>
    <t>Rất thuận lợi</t>
  </si>
  <si>
    <t xml:space="preserve"> Thuận lợi</t>
  </si>
  <si>
    <t>Chưa thuận lợi</t>
  </si>
  <si>
    <t>Không thuận lợi</t>
  </si>
  <si>
    <t>Tương đối đầy đủ thông tin để thực hiện</t>
  </si>
  <si>
    <t>Sớm hơn ngày hẹn trả kết quả</t>
  </si>
  <si>
    <t>Đúng ngày hẹn trả kết quả</t>
  </si>
  <si>
    <t>Trễ hẹn nhưng được thông báo lý do trễ</t>
  </si>
  <si>
    <t>Trễ hẹn nhưng không được thông báo lý do trễ</t>
  </si>
  <si>
    <t>Rất lịch sự, thân thiện, dễ gần</t>
  </si>
  <si>
    <t>Giao tiếp bình thường</t>
  </si>
  <si>
    <t>Thờ ơ, không thân thiện hoặc khó chịu</t>
  </si>
  <si>
    <t>Hách dịch, nhũng nhiễu</t>
  </si>
  <si>
    <t>Rất hài lòng</t>
  </si>
  <si>
    <t>Hài lòng</t>
  </si>
  <si>
    <t xml:space="preserve"> Bình thường</t>
  </si>
  <si>
    <t>Không hài lòng</t>
  </si>
  <si>
    <t>Biểu 1D</t>
  </si>
  <si>
    <t>Rất đơn giản, ngắn gọn, dễ thực hiện</t>
  </si>
  <si>
    <t xml:space="preserve"> Có công khai nhưng rườm rà, khó hiểu</t>
  </si>
  <si>
    <t>Không công khai thông tin, khó thực hiện</t>
  </si>
  <si>
    <t>Kết quả khảo sát, lấy ý kiến chia theo nội dung khảo sát</t>
  </si>
  <si>
    <t>Đánh giá cơ sở vật chất, 
trang thiết bị phục vụ</t>
  </si>
  <si>
    <t>Rất tốt</t>
  </si>
  <si>
    <t>Đáp ứng yêu cầu</t>
  </si>
  <si>
    <t>Chưa đáp ứng yêu cầu</t>
  </si>
  <si>
    <t>Mức độ công khai nội  dung
 thủ tục hành chính</t>
  </si>
  <si>
    <t>Không bị yêu cầu bổ sung thêm giấy tờ gì</t>
  </si>
  <si>
    <t>Có bổ sung thêm giấy tờ khác</t>
  </si>
  <si>
    <t>Không phải trả thêm chi phí nào khác</t>
  </si>
  <si>
    <t>Có, nhưng do tự nguyện</t>
  </si>
  <si>
    <t>Trả phí giải quyết TTHC ngoài quy định</t>
  </si>
  <si>
    <t>Có, do nguyên nhân khác</t>
  </si>
  <si>
    <t>Đánh giá mức độ thành thạo công việc của CBCCVC</t>
  </si>
  <si>
    <t>Rất thành thạo, chuyên môn cao</t>
  </si>
  <si>
    <t>Thành thạo, xử lý bình thường</t>
  </si>
  <si>
    <t>Chưa thành thạo, còn lúng túng</t>
  </si>
  <si>
    <t>Xử lý công việc không thể chấp nhận được</t>
  </si>
  <si>
    <t>Số phiếu</t>
  </si>
  <si>
    <t>C</t>
  </si>
  <si>
    <t>Tỷ lệ% 
so với tổng số phiếu</t>
  </si>
  <si>
    <t>Tổng số phiếu khảo sát, lấy ý kiến tại Trung tâm</t>
  </si>
  <si>
    <t>Tỷ lệ%
so với tổng số phiếu</t>
  </si>
  <si>
    <t>Thành phần
 hồ sơ</t>
  </si>
  <si>
    <t>Biểu 1E</t>
  </si>
  <si>
    <t xml:space="preserve">Sự phục vụ của CBCCVC </t>
  </si>
  <si>
    <t>Rất lịch sự, thân thiện, chuyên môn cao</t>
  </si>
  <si>
    <t>Giao tiếp, chuyên môn bình thường</t>
  </si>
  <si>
    <t>Bộ phận tiếp nhận và trả kết quả</t>
  </si>
  <si>
    <t>S
TT</t>
  </si>
  <si>
    <t>Tổng số phiếu khảo sát, lấy ý kiến tại Bộ phận</t>
  </si>
  <si>
    <t>TỔNG SỐ (1+2+…)</t>
  </si>
  <si>
    <t xml:space="preserve">Lĩnh vực </t>
  </si>
  <si>
    <t>Số hồ sơ đã quá hạn chưa giải quyết</t>
  </si>
  <si>
    <t>Tổng số (1 +2+3+4+…...)</t>
  </si>
  <si>
    <t xml:space="preserve">                   - Số hồ sơ đã quá hạn chưa giải quyết </t>
  </si>
  <si>
    <r>
      <t>BÁO CÁO TỔNG HỢP KẾT QUẢ GIẢI QUYẾT THỦ TỤC HÀNH CHÍNH
CỦA TRUNG TÂM HÀNH CHÍNH CÔNG HUYỆN, THỊ XÃ, THÀNH PHỐ CHIA THEO CÁC LĨNH VỰC 
Báo cáo 6 t</t>
    </r>
    <r>
      <rPr>
        <b/>
        <sz val="12"/>
        <color theme="1"/>
        <rFont val="Times New Roman"/>
        <family val="1"/>
      </rPr>
      <t>háng đầu năm…….
(Báo cáo năm……)</t>
    </r>
  </si>
  <si>
    <t>Tổng số (1 + 2+3+4+….)</t>
  </si>
  <si>
    <t>Phường Cẩm Bình</t>
  </si>
  <si>
    <t>Phường Cẩm Đông</t>
  </si>
  <si>
    <t>Phường Cẩm Phú</t>
  </si>
  <si>
    <t>Phường Cẩm Sơn</t>
  </si>
  <si>
    <t>Phường Cẩm Tây</t>
  </si>
  <si>
    <t>Phường Cẩm Thạch</t>
  </si>
  <si>
    <t>Phường Cẩm Thành</t>
  </si>
  <si>
    <t>Phường Cẩm Thịnh</t>
  </si>
  <si>
    <t>Phường Cẩm Thủy</t>
  </si>
  <si>
    <t>Phường Cẩm Trung</t>
  </si>
  <si>
    <t>Phường Cửa Ông</t>
  </si>
  <si>
    <t>Phường Mông Dương</t>
  </si>
  <si>
    <t>Phường Quang Hanh</t>
  </si>
  <si>
    <t>Xã Cẩm Hải</t>
  </si>
  <si>
    <t>Xã Cộng Hòa</t>
  </si>
  <si>
    <t>Xã Dương Huy</t>
  </si>
  <si>
    <r>
      <t xml:space="preserve">BÁO CÁO TỔNG HỢP KẾT QỦA GIẢI QUYẾT THỦ TỤC HÀNH CHÍNH 
CỦA CÁC BỘ PHẬN TIẾP NHẬN VÀ TRẢ KẾT QUẢ CẤP XÃ TRÊN ĐỊA BÀN 
</t>
    </r>
    <r>
      <rPr>
        <b/>
        <sz val="12"/>
        <color theme="1"/>
        <rFont val="Times New Roman"/>
        <family val="1"/>
      </rPr>
      <t>Báo cáo năm 2017</t>
    </r>
  </si>
  <si>
    <t>Đoàn Ngọc Quang</t>
  </si>
  <si>
    <t>Giám đốc</t>
  </si>
  <si>
    <t>Nguyễn Duy Thanh</t>
  </si>
  <si>
    <t>Phó Giám đốc</t>
  </si>
  <si>
    <t>Nguyễn Hồng Quân</t>
  </si>
  <si>
    <t>Nguyễn Trung Nghĩa</t>
  </si>
  <si>
    <t>Lê Thị Thùy Dương</t>
  </si>
  <si>
    <t>Bùi Thị Tuyết Nhung</t>
  </si>
  <si>
    <t>CNTT - Quản trị mạng</t>
  </si>
  <si>
    <t>Kế toán - Hành chính</t>
  </si>
  <si>
    <t>Hướng dẫn - Văn thư</t>
  </si>
  <si>
    <t>Trả kết quả - Tổng hợp</t>
  </si>
  <si>
    <t>TTHCC</t>
  </si>
  <si>
    <t>Nguyễn Hải Khiên</t>
  </si>
  <si>
    <t>UBND</t>
  </si>
  <si>
    <t>Đặng Gia Lâm</t>
  </si>
  <si>
    <t>P.Tư Pháp</t>
  </si>
  <si>
    <t>Phạm Thị Thúy</t>
  </si>
  <si>
    <t>Nguyễn Ngọc Nam</t>
  </si>
  <si>
    <t>P.QLĐT</t>
  </si>
  <si>
    <t>Nguyễn Tiến Dũng</t>
  </si>
  <si>
    <t>Chuyên viên</t>
  </si>
  <si>
    <t>Lê Thị Thủy</t>
  </si>
  <si>
    <t>P.LĐ-TB-XH</t>
  </si>
  <si>
    <t>Lê Thị Tuyết</t>
  </si>
  <si>
    <t>BHXH</t>
  </si>
  <si>
    <t>Phạm Ngọc Quý</t>
  </si>
  <si>
    <t>Đào Thị Thơ</t>
  </si>
  <si>
    <t>Vũ Gia Thắng</t>
  </si>
  <si>
    <t>VPĐKQSDĐ</t>
  </si>
  <si>
    <t>Nguyễn Thị Thanh Thảo</t>
  </si>
  <si>
    <t>Nguyễn Văn Kỵ</t>
  </si>
  <si>
    <t>Vũ Thị Hoàng Hạnh</t>
  </si>
  <si>
    <t>Nguyễn Văn Đằng</t>
  </si>
  <si>
    <t>Trương Thanh Hà</t>
  </si>
  <si>
    <t>Lê Anh Tuấn</t>
  </si>
  <si>
    <t>Đào Thị Hải Yến</t>
  </si>
  <si>
    <t>Lê Đình Công</t>
  </si>
  <si>
    <t>Vũ Văn Chỉnh</t>
  </si>
  <si>
    <t>Lê Phương Hoa</t>
  </si>
  <si>
    <t>Đoàn Anh Tuấn</t>
  </si>
  <si>
    <t>Phạm Thị Mai Chi</t>
  </si>
  <si>
    <t>Nguyễn Thị Lan Anh</t>
  </si>
  <si>
    <t>Trương Thị Thu Trà</t>
  </si>
  <si>
    <t>Nguyễn Thị Phương Thanh</t>
  </si>
  <si>
    <t>Nguyễn Thị Thương Thương</t>
  </si>
  <si>
    <t>Nguyễn Thị Trà My</t>
  </si>
  <si>
    <t>Nguyễn Thu Hà</t>
  </si>
  <si>
    <t>BHTN</t>
  </si>
  <si>
    <t>P.TNMT</t>
  </si>
  <si>
    <t>P.Tài Chính</t>
  </si>
  <si>
    <t>Thuế</t>
  </si>
  <si>
    <t>P.Nội Vụ</t>
  </si>
  <si>
    <t>P.Y Tế</t>
  </si>
  <si>
    <t>P.Văn Hóa</t>
  </si>
  <si>
    <t>P.Giáo Dục</t>
  </si>
  <si>
    <t>P.Kinh Tế</t>
  </si>
  <si>
    <t>Công an TP</t>
  </si>
  <si>
    <t>Phó Chủ Tịch</t>
  </si>
  <si>
    <t>Phó trưởng phòng</t>
  </si>
  <si>
    <t>Phó Giám Đốc</t>
  </si>
  <si>
    <t>Đội trưởng</t>
  </si>
  <si>
    <t>Phó đội trưởng</t>
  </si>
  <si>
    <t>Cán bộ</t>
  </si>
  <si>
    <t>x</t>
  </si>
  <si>
    <t xml:space="preserve">Cấp Giấy xác nhận đăng ký sản xuất rượu thủ công để bán cho doanh nghiệp có Giấy phép sản xuất rượu để chế biến lại </t>
  </si>
  <si>
    <t>Cấp sửa đổi, bổ sung Giấy xác nhận đăng ký sản xuất rượu thủ công để bán cho doanh nghiệp có Giấy phép sản xuất rượu để chế biến lại</t>
  </si>
  <si>
    <t>Cấp lại Giấy xác nhận đăng ký sản xuất rượu thủ công để bán cho doanh nghiệp có Giấy phép sản xuất rượu để chế biến lại.</t>
  </si>
  <si>
    <t>Thủ tục hòa giải tranh chấp đất đai</t>
  </si>
  <si>
    <t>Xác nhận đề án bảo vệ môi trường đơn giản</t>
  </si>
  <si>
    <t>Tham vấn ý kiến đề án bảo vệ môi trường chi tiết</t>
  </si>
  <si>
    <t>Xác nhận đăng ký kế hoạch bảo vệ môi trường</t>
  </si>
  <si>
    <t>Tham vấn ý kiến báo cáo đánh giá tác động môi trường</t>
  </si>
  <si>
    <t>Thủ tục tặng Giấy khen của Chủ tịch Ủy ban nhân dân cấp xã về thực hiện nhiệm vụ chính trị</t>
  </si>
  <si>
    <t>Thủ tục tặng Giấy khen của Chủ tịch Ủy ban nhân dân cấp xã về thành tích thi đua theo đợt hoặc chuyên đề</t>
  </si>
  <si>
    <t>Thủ tục tặng Giấy khen của Chủ tịch Ủy ban nhân dân cấp xã về thành tích đột xuất</t>
  </si>
  <si>
    <t>Thủ tục xét tặng danh hiệu Gia đình văn hóa</t>
  </si>
  <si>
    <t>Thủ tục tặng danh hiệu Lao động tiên tiến</t>
  </si>
  <si>
    <t>Thủ tục tiếp nhận thông báo người đại diện hoặc Ban quản lý cơ sở tín ngưỡng</t>
  </si>
  <si>
    <t>Thủ tục thông báo dự kiến hoạt động tín ngưỡng diễn ra vào năm sau tại cơ sở tín ngưỡng</t>
  </si>
  <si>
    <t>Thủ tục đăng ký sinh hoạt tôn giáo</t>
  </si>
  <si>
    <t>Thủ tục đăng ký chương trình hoạt động tôn giáo hàng năm của tổ chức tôn giáo cơ sở</t>
  </si>
  <si>
    <t>Thủ tục đăng ký người vào tu</t>
  </si>
  <si>
    <t>Thủ tục tiếp nhận thông báo về việc sửa chữa, cải tạo, nâng cấp công trình tín ngưỡng, công trình tôn giáo không phải xin cấp giấy phép xây dựng</t>
  </si>
  <si>
    <t>Thủ tục chấp thuận việc tổ chức quyên góp của cơ sở tín ngưỡng, tổ chức tôn giáo trong phạm vi một xã</t>
  </si>
  <si>
    <t xml:space="preserve">Thành lập nhóm trẻ, lớp mẫu giáo độc lập tư thục </t>
  </si>
  <si>
    <t>Sáp nhập, chia tách nhóm trẻ, lớp mẫu giáo độc lập tư thục</t>
  </si>
  <si>
    <t>Giải thể hoạt động nhóm trẻ, lớp mẫu giáo độc lập tư thục</t>
  </si>
  <si>
    <t>Đăng ký hoạt động nhóm trẻ đối với những nơi mạng lưới cơ sở giáo dục mầm non chưa đáp ứng đủ nhu cầu đưa trẻ tới trường, lớp</t>
  </si>
  <si>
    <t xml:space="preserve">Thành lập cơ sở giáo dục khác thực hiện chương trình giáo dục tiểu học </t>
  </si>
  <si>
    <t>Xác định, xác định lại mức độ khuyết tật và cấp Giấy xác nhận khuyết tật</t>
  </si>
  <si>
    <t>Đổi, cấp lại Giấy xác nhận khuyết tật</t>
  </si>
  <si>
    <t>Trợ giúp xã hội đột xuất về hỗ trợ làm nhà ở, sửa chữa nhà ở</t>
  </si>
  <si>
    <t>Trợ giúp xã hội đột xuất về hỗ trợ chi phí mai táng</t>
  </si>
  <si>
    <t>Xác nhận hộ gia đình làm nông nghiệp, lâm nghiệp, ngư nghiệp và diêm nghiệp có mức sống trung bình giai đoạn 2016-2020 thuộc diện đối tượng được ngân sách nhà nước hỗ trợ đóng bảo hiểm y tế</t>
  </si>
  <si>
    <t>Thủ tục xác nhận vào đơn đề nghị di chuyển hài cốt liệt sĩ; đơn đề nghị thăm viếng mộ liệt sĩ</t>
  </si>
  <si>
    <t>Thủ tục ủy quyền hưởng trợ cấp, phụ cấp ưu đãi</t>
  </si>
  <si>
    <t>Quản lý cai nghiện ma túy tự nguyện tại gia đình</t>
  </si>
  <si>
    <t>Thủ tục cai nghiện ma túy tự nguyện tại cộng đồng</t>
  </si>
  <si>
    <t>Hoãn chấp hành quyết định cai nghiện bắt buộc tại cộng đồng</t>
  </si>
  <si>
    <t>Miễn chấp hành quyết định cai nghiện bắt buộc tại cộng đồng</t>
  </si>
  <si>
    <t>Thủ tục công nhận hộ nghèo, hộ cận nghèo phát sinh trong năm</t>
  </si>
  <si>
    <t>Thủ tục công nhận hộ thoát nghèo, hộ thoát cận nghèo trong năm</t>
  </si>
  <si>
    <t>Phê duyệt kế hoạch hỗ trợ, can thiệp đối với trẻ em bị xâm hại hoặc có nguy cơ bị bạo lực, bóc lột, bỏ rơi và trẻ em có hoàn cảnh đặc biệt</t>
  </si>
  <si>
    <t>Đăng ký nhận chăm sóc thay thế cho trẻ em đối với cá nhân, người đại diện gia đình nhận chăm sóc thay thế không phải là người thân thích của trẻ em</t>
  </si>
  <si>
    <t>Thông báo nhận chăm sóc thay thế cho trẻ em đối với cá nhân, người đại diện gia đình nhận chăm sóc thay thế là người thân thích của trẻ em</t>
  </si>
  <si>
    <t>Chuyển trẻ em đang được chăm sóc thay thế tại cơ sở trợ giúp xã hội đến cá nhân, gia đình nhận chăm sóc thay thế</t>
  </si>
  <si>
    <t>Chấm dứt việc chăm sóc thay thế cho trẻ em theo đề nghị của cá nhân, đại diện gia đình nhận chăm sóc thay thế.</t>
  </si>
  <si>
    <t xml:space="preserve">       LĨNH VỰC HỘ TỊCH</t>
  </si>
  <si>
    <t xml:space="preserve">Thủ tục đăng ký khai sinh </t>
  </si>
  <si>
    <t xml:space="preserve">Thủ tục đăng ký kết hôn </t>
  </si>
  <si>
    <t xml:space="preserve">Thủ tục đăng ký nhận cha, mẹ, con </t>
  </si>
  <si>
    <t>Thủ tục đăng ký khai sinh kết hợp đăng ký nhận cha, mẹ, con</t>
  </si>
  <si>
    <t xml:space="preserve">Thủ tục đăng ký khai tử </t>
  </si>
  <si>
    <t>Thủ tục đăng ký khai sinh lưu động</t>
  </si>
  <si>
    <t>Thủ tục đăng ký kết hôn lưu động</t>
  </si>
  <si>
    <t>Thủ tục đăng ký khai tử lưu động</t>
  </si>
  <si>
    <t>Thủ tục đăng ký khai sinh có yếu tố nước ngoài tại khu vực biên giới</t>
  </si>
  <si>
    <t>Thủ tục đăng ký kết hôn có yếu tố nước ngoài tại khu vực biên giới</t>
  </si>
  <si>
    <t>Thủ tục đăng ký nhận cha, mẹ, con có yếu tố nước ngoài tại khu vực biên giới</t>
  </si>
  <si>
    <t>Thủ tục đăng ký khai tử có yếu tố nước ngoài tại khu vực biên giới</t>
  </si>
  <si>
    <t xml:space="preserve">Thủ tục đăng ký giám hộ </t>
  </si>
  <si>
    <t xml:space="preserve">Thủ tục đăng ký chấm dứt giám hộ </t>
  </si>
  <si>
    <t>Thủ tục thay đổi, cải chính, bổ sung hộ tịch</t>
  </si>
  <si>
    <t>Thủ tục cấp Giấy xác nhận tình trạng hôn nhân</t>
  </si>
  <si>
    <t>Thủ tục đăng ký lại khai sinh</t>
  </si>
  <si>
    <t>Thủ tục đăng ký khai sinh cho người đã có hồ sơ, giấy tờ cá nhân</t>
  </si>
  <si>
    <t>Thủ tục đăng ký lại kết hôn</t>
  </si>
  <si>
    <t>Thủ tục đăng ký lại khai tử</t>
  </si>
  <si>
    <t>Thủ tục cấp bản sao Trích lục hộ tịch</t>
  </si>
  <si>
    <t>LĨNH VỰC HÒA GIẢI Ở CƠ SỞ</t>
  </si>
  <si>
    <t>Thủ tục bầu hòa giải viên</t>
  </si>
  <si>
    <t>Thủ tục bầu tổ trưởng tổ hòa giải</t>
  </si>
  <si>
    <t>Thủ tục thôi làm hòa giải viên</t>
  </si>
  <si>
    <t xml:space="preserve">Thủ tục thanh toán thù lao cho hòa giải viên </t>
  </si>
  <si>
    <t xml:space="preserve"> LĨNH VỰC CHỨNG THỰC</t>
  </si>
  <si>
    <t>Thủ tục chứng thực chữ ký trong các giấy tờ văn bản (áp dụng cho cả trường hợp chứng thực điểm chỉ và trường hợp người yêu cầu chứng thực không ký, không điểm chỉ được)</t>
  </si>
  <si>
    <t>Thủ tục chứng thực bản sao từ bản chính các giấy tờ, văn bản do cơ quan có thẩm quyền của Việt Nam cấp hoặc chứng nhận</t>
  </si>
  <si>
    <t>Thủ tục chứng thực di chúc</t>
  </si>
  <si>
    <t>Thủ tục chứng thực văn bản thỏa thuận phân chia di sản mà di sản là động sản, quyền sử dụng đất, nhà ở</t>
  </si>
  <si>
    <t>Thủ tục chứng thực văn bản khai nhận di sản mà di sản là động sản, quyền sử dụng đất, nhà ở</t>
  </si>
  <si>
    <t>Thủ tục chứng thực văn bản từ chối nhận di sản</t>
  </si>
  <si>
    <t>Thủ tục chứng thực hợp đồng, giao dịch liên quan đến tài sản là động sản, quyền sử dụng đất, nhà ở</t>
  </si>
  <si>
    <t>Thủ tục chứng thực việc sửa đổi, bổ sung, hủy bỏ, sửa lỗi sai sót trong hợp đồng, giao dịch đã được chứng thực</t>
  </si>
  <si>
    <t>Thủ tục cấp bản sao có chứng thực từ bản chính hợp đồng, giao dịch đã được chứng thực</t>
  </si>
  <si>
    <t>LĨNH VỰC NUÔI CON NUÔI</t>
  </si>
  <si>
    <t>Thủ tục Đăng ký việc nuôi con nuôi trong nước</t>
  </si>
  <si>
    <t>Thủ tục Đăng ký lại việc nuôi con nuôi trong nước</t>
  </si>
  <si>
    <t>Thủ tục Giải quyết việc người nước ngoài cư trú ở khu vực biên giới nước láng giềng nhận trẻ em Việt Nam làm con nuôi</t>
  </si>
  <si>
    <t>Thủ tục Ghi chú việc nuôi con nuôi đã đăng ký tại cơ quan có thẩm quyền của nước láng giềng</t>
  </si>
  <si>
    <t>LĨNH VỰC BỒI THƯỜNG NHÀ NƯỚC</t>
  </si>
  <si>
    <t>Thủ tục giải quyết bồi thường tại cơ quan có trách nhiệm bồi thường trong hoạt động quản lý hành chính</t>
  </si>
  <si>
    <t>Thủ tục chuyển giao quyết định giải quyết bồi thường</t>
  </si>
  <si>
    <t>Thủ tục trả lại tài sản</t>
  </si>
  <si>
    <t>Thủ tục chi trả tiền bồi thường trong hoạt động quản lý hành chính</t>
  </si>
  <si>
    <t>Thủ tục giải quyết khiếu nại về bồi thường nhà nước lần đầu</t>
  </si>
  <si>
    <t>Công nhận gia đình văn hóa</t>
  </si>
  <si>
    <t>Thủ tục Đề nghị hỗ trợ kinh phí sinh con đúng chính sách dân số theo Nghị định số 39/2015/NĐ-CP ngày 27 tháng 4 năm 2015 của Chính phủ.</t>
  </si>
  <si>
    <t>Thủ tục Xác nhận hoạt động dịch vụ bảo vệ thực vật</t>
  </si>
  <si>
    <t>Thủ tục Xác nhận của Uỷ ban nhân dân cấp xã đối với lâm sản chưa qua chế biến có nguồn gốc khai thác từ rừng tự nhiên:</t>
  </si>
  <si>
    <t>Thủ tục Xác nhận của Uỷ ban nhân dân cấp xã đối với cây cảnh, cây bóng mát, cây cổ thụ có nguồn gốc khai thác từ  vườn, trang trại, cây trồng phân tán của tổ chức; cây có nguồn gốc khai thác từ rừng tự  nhiên, rừng trồng tập trung, vườn nhà, trang trại, cây phân tán của cộng đồng dân cư, hộ gia đình, cá nhân.</t>
  </si>
  <si>
    <t>Công nhận câu lạc bộ thể thao cơ sở</t>
  </si>
  <si>
    <t xml:space="preserve"> LĨNH VỰC THƯ VIỆN</t>
  </si>
  <si>
    <t>Đăng ký hoạt động thư viện tư nhân có vốn sách ban đầu từ 500 bản đến dưới 1.000 bản</t>
  </si>
  <si>
    <t>UBND THÀNH PHỐ CẨM PHẢ</t>
  </si>
  <si>
    <t>TRUNG TÂM HÀNH CHÍNH CÔNG</t>
  </si>
  <si>
    <t>GIÁM ĐỐC</t>
  </si>
  <si>
    <t>Phường 
Cẩm Thạch</t>
  </si>
  <si>
    <t>Phường 
Cẩm Bình</t>
  </si>
  <si>
    <t>Thái độ của CBCCVC 
khi giao tiếp</t>
  </si>
  <si>
    <t>Lĩnh vực ngành Công thương</t>
  </si>
  <si>
    <t>Lĩnh vực ngành Đất đai</t>
  </si>
  <si>
    <t>Lĩnh vực ngành Giáo dục và đào tạo</t>
  </si>
  <si>
    <t>Lĩnh vực ngành Giao thông vận tải</t>
  </si>
  <si>
    <t>Lĩnh vực ngành Tài chính – kế hoạch</t>
  </si>
  <si>
    <t>Lĩnh vực ngành Văn hóa thông tin</t>
  </si>
  <si>
    <t>Phường 
Quang Hanh</t>
  </si>
  <si>
    <t>Phường 
Cẩm Thủy</t>
  </si>
  <si>
    <t>Phường 
Cẩm Trung</t>
  </si>
  <si>
    <t>Phường 
Cẩm Thành</t>
  </si>
  <si>
    <t>Phường 
Cẩm Tây</t>
  </si>
  <si>
    <t>Phường 
Cẩm Đông</t>
  </si>
  <si>
    <t>Phường 
Cẩm Sơn</t>
  </si>
  <si>
    <t>Phường 
Cẩm Thịnh</t>
  </si>
  <si>
    <t>Phường 
Cẩm Phú</t>
  </si>
  <si>
    <t>Phường 
Cửa ông</t>
  </si>
  <si>
    <t>Phường 
Mông Dương</t>
  </si>
  <si>
    <t>Tổng số TTHC đã tiếp nhận và giải quyết</t>
  </si>
  <si>
    <t>Tổng số hồ sơ tiếp nhận và giải quyết trong kỳ</t>
  </si>
  <si>
    <t>Tỷ lệ</t>
  </si>
  <si>
    <t xml:space="preserve"> đúng và trước hạn</t>
  </si>
  <si>
    <r>
      <rPr>
        <b/>
        <sz val="11"/>
        <color theme="1"/>
        <rFont val="Times New Roman"/>
        <family val="1"/>
      </rPr>
      <t>BÁO CÁO TỔNG HỢP KẾT QUẢ KHẢO SÁT, LẤY Ý KIẾN ĐÁNH GIÁ SỰ HÀI LÒNG CỦA TỔ CHỨC, NGƯỜI DÂN 
TẠI BỘ PHẬN TIẾP NHẬN VÀ TRẢ KẾT QỦA CÁC XÃ, PHƯỜNG, THỊ TRẤN TRÊN ĐỊA BÀN THÀNH PHỐ CẨM PHẢ</t>
    </r>
    <r>
      <rPr>
        <b/>
        <sz val="12"/>
        <color theme="1"/>
        <rFont val="Times New Roman"/>
        <family val="1"/>
      </rPr>
      <t xml:space="preserve">
Từ ngày 15/10/2018 đến 14/11/2018</t>
    </r>
  </si>
  <si>
    <t>Trần Quốc Dân</t>
  </si>
  <si>
    <t>Trần Quôc Dân</t>
  </si>
  <si>
    <r>
      <rPr>
        <b/>
        <sz val="11"/>
        <color theme="1"/>
        <rFont val="Times New Roman"/>
        <family val="1"/>
      </rPr>
      <t>BÁO CÁO TỔNG HỢP KẾT QUẢ KHẢO SÁT, LẤY Ý KIẾN ĐÁNH GIÁ SỰ HÀI LÒNG CỦA TỔ CHỨC, NGƯỜI DÂN 
TẠI TRUNG TÂM HÀNH CHÍNH THÀNH PHỐ CẨM PHẢ</t>
    </r>
    <r>
      <rPr>
        <b/>
        <sz val="12"/>
        <color theme="1"/>
        <rFont val="Times New Roman"/>
        <family val="1"/>
      </rPr>
      <t xml:space="preserve">
Từ ngày 15/10/2018 đến 14/11/2018 (thực hiện khảo sát điện tử)</t>
    </r>
  </si>
  <si>
    <t>An ninh trật tự</t>
  </si>
  <si>
    <t>Lĩnh vực Đăng ký cư trú</t>
  </si>
  <si>
    <t>Lĩnh vực an ninh trật tự</t>
  </si>
  <si>
    <t>Lĩnh vực ngành đăng ký cư trú</t>
  </si>
  <si>
    <t>Tổng II</t>
  </si>
  <si>
    <t>Tổng I</t>
  </si>
  <si>
    <t>Mẫu số 02</t>
  </si>
  <si>
    <t>CỘNG HÒA XÃ HỘI CHỦ NGHĨA VIỆT NAM</t>
  </si>
  <si>
    <t>Độc lập - Tự do - Hạnh phúc</t>
  </si>
  <si>
    <t>TT</t>
  </si>
  <si>
    <t>Số TTHC giải quyết trong tháng</t>
  </si>
  <si>
    <t>Tổng số phiếu khảo sát, lấy ý kiến</t>
  </si>
  <si>
    <t>Tìm hiểu TT về TTHC</t>
  </si>
  <si>
    <t>Thủ tục hành chính</t>
  </si>
  <si>
    <t>Sự phục vụ của CCCCVC</t>
  </si>
  <si>
    <t>Đánh giá chung</t>
  </si>
  <si>
    <t>Thuận lợi</t>
  </si>
  <si>
    <t>Có công khai nhưng rườm rà, khó hiểu</t>
  </si>
  <si>
    <t>Trễ hẹn nhưng được thông báo lý do trễ hẹn</t>
  </si>
  <si>
    <t>Trễ hẹn nhưng không được thông báo lý do trễ hẹn</t>
  </si>
  <si>
    <t>Bình thường</t>
  </si>
  <si>
    <t>D</t>
  </si>
  <si>
    <t>Kết quả (tỷ lệ %)</t>
  </si>
  <si>
    <t>TỔNG HỢP KẾT QUẢ</t>
  </si>
  <si>
    <t>Tỷ lệ %</t>
  </si>
  <si>
    <t>BỘ PHẬN TIẾP NHẬN, TRẢ KẾT QUẢ</t>
  </si>
  <si>
    <t>UBND P. QUANG HANH</t>
  </si>
  <si>
    <t>UBND P. CẨM THẠCH</t>
  </si>
  <si>
    <t>UBND P. CẨM THỦY</t>
  </si>
  <si>
    <t>Mẫu số 01</t>
  </si>
  <si>
    <t>Đánh giá cơ sở vật chất, trang thiết bị phục vụ</t>
  </si>
  <si>
    <t>Mức độ công khai nội  dung TTHC</t>
  </si>
  <si>
    <t>Trả phí giải quyết TTHC ngoài
quy định</t>
  </si>
  <si>
    <t>Thái độ của CBCCVC khi giao tiếp</t>
  </si>
  <si>
    <t>TRUNG TÂM  HÀNH CHÍNH CÔNG</t>
  </si>
  <si>
    <t>UBND P. CẨM THÀNH</t>
  </si>
  <si>
    <t>UBND P. CẨM TÂY</t>
  </si>
  <si>
    <t>UBND P. CẨM BÌNH</t>
  </si>
  <si>
    <t>UBND P. CẨM ĐÔNG</t>
  </si>
  <si>
    <t>UBND P. CẨM SƠN</t>
  </si>
  <si>
    <t>UBND P. CẨM THỊNH</t>
  </si>
  <si>
    <t>UBND P. CẨM PHÚ</t>
  </si>
  <si>
    <t>UBND P. CỬA ÔNG</t>
  </si>
  <si>
    <t>UBND P. MÔNG DƯƠNG</t>
  </si>
  <si>
    <t>UBND P. CỘNG HÒA</t>
  </si>
  <si>
    <t>UBND P. CẨM HẢI</t>
  </si>
  <si>
    <t>UBND P. DƯƠNG HUY</t>
  </si>
  <si>
    <t>Bảo hiển thất nghiệp</t>
  </si>
  <si>
    <t>Nguười có công</t>
  </si>
  <si>
    <t>Quản lý chất lượng nông lâm thủy sản</t>
  </si>
  <si>
    <t>Tổng 1</t>
  </si>
  <si>
    <t>Người có công</t>
  </si>
  <si>
    <t>UBND P. CẨM TRUNG</t>
  </si>
  <si>
    <t>Căn cước công dân</t>
  </si>
  <si>
    <t>Cộng dồn từ đầu năm (tính từ ngày 01/01/2019) đến ngày 14 tháng báo cáo</t>
  </si>
  <si>
    <t>Rất lịch sự, thân thiện, dễ gần
dễ gần</t>
  </si>
  <si>
    <r>
      <t xml:space="preserve">BÁO CÁO TỔNG HỢP KẾT QỦA GIẢI QUYẾT THỦ TỤC HÀNH CHÍNH 
CỦA CÁC BỘ PHẬN TIẾP NHẬN VÀ TRẢ KẾT QUẢ CẤP XÃ TRÊN ĐỊA BÀN
</t>
    </r>
    <r>
      <rPr>
        <b/>
        <sz val="12"/>
        <color theme="1"/>
        <rFont val="Times New Roman"/>
        <family val="1"/>
      </rPr>
      <t>từ ngày 01/01/2019 đến 14/3/2019</t>
    </r>
  </si>
  <si>
    <r>
      <t xml:space="preserve">BÁO CÁO TỔNG HỢP KẾT QỦA GIẢI QUYẾT THỦ TỤC HÀNH CHÍNH 
CỦA CÁC BỘ PHẬN TIẾP NHẬN VÀ TRẢ KẾT QUẢ CẤP XÃ TRÊN ĐỊA BÀN
</t>
    </r>
    <r>
      <rPr>
        <b/>
        <sz val="12"/>
        <color theme="1"/>
        <rFont val="Times New Roman"/>
        <family val="1"/>
      </rPr>
      <t>từ ngày 15/07/2019 đến 14/08/2019</t>
    </r>
  </si>
  <si>
    <t>BÁO CÁO TỔNG HỢP LŨY KẾ KẾT QUẢ
GIẢI QUYẾT THỦ TỤC HÀNH CHÍNH CỦA TRUNG TÂM HÀNH CHÍNH CÔNG 
THÀNH PHỐ CẨM PHẢ VÀ BỘ PHẬN TIẾP NHẬN VÀ TRẢ KẾT QUẢ CẤP XÃ
Đến ngày 14/8/2019</t>
  </si>
  <si>
    <t>BÁO CÁO KẾT QUẢ KHẢO SÁT, LẤY Ý KIẾN ĐÁNH GIÁ SỰ HÀI LÒNG CỦA NGƯỜI DÂN TẠI TRUNG TÂM PHỤC VỤ HÀNH CHÍNH CÔNG ....
 (Tính từ ngày 15/07/2019 đến ngày 14/08/2019)</t>
  </si>
  <si>
    <t>BÁO CÁO TỔNG HỢP KẾT QUẢ KHẢO SÁT, LẤY Ý KIẾN ĐÁNH GIÁ SỰ HÀI LÒNG CỦA NGƯỜI DÂN TẠI BỘ PHẬN 
MỘT CỬA CẤP XÃ
 (Tình từ ngày 15/07/2019 đến ngày 14/08/2019)</t>
  </si>
  <si>
    <t>BÁO CÁO TỔNG HỢP KẾT QUẢ GIẢI QUYẾT THỦ TỤC HÀNH CHÍNH
CỦA TRUNG TÂM HÀNH CHÍNH CÔNG THÀNH PHỐ CẨM PHẢ CHIA THEO CÁC LĨNH VỰC
từ ngày 01/01/2019 đến 14/8/2019</t>
  </si>
  <si>
    <t>BÁO CÁO TỔNG HỢP KẾT QUẢ GIẢI QUYẾT THỦ TỤC HÀNH CHÍNH
CỦA TRUNG TÂM HÀNH CHÍNH CÔNG THÀNH PHỐ CẨM PHẢ CHIA THEO CÁC LĨNH VỰC
từ ngày 15/07/2019 đến 14/08/2019</t>
  </si>
  <si>
    <t>UBND ...</t>
  </si>
  <si>
    <t>TỔNG HỢP SỐ LIỆU CUNG CẤP VÀ THỰC HIỆN DỊCH VỤ CÔNG TRỰC TUYẾN VÀ DỊCH VỤ BƯU CHÍNH CÔNG ÍCH</t>
  </si>
  <si>
    <t>Kỳ báo cáo: 01/01/2019 đến 14/8/2019</t>
  </si>
  <si>
    <t>Tên thủ tục hành chính
thuộc thẩm quyền giải quyết có phát sinh hồ sơ trong kỳ báo cáo</t>
  </si>
  <si>
    <t>Cung cấp dịch vụ</t>
  </si>
  <si>
    <t>Số hồ sơ phát sinh trong kỳ báo cáo</t>
  </si>
  <si>
    <t>TT
Mức
độ 3</t>
  </si>
  <si>
    <t>TT
Mức
độ 4</t>
  </si>
  <si>
    <t>Bưu chính công ích</t>
  </si>
  <si>
    <t>Tổng
 số</t>
  </si>
  <si>
    <t>Trực 
tiếp</t>
  </si>
  <si>
    <r>
      <t xml:space="preserve">Hồ sơ tiếp nhận qua DVC TT </t>
    </r>
    <r>
      <rPr>
        <i/>
        <sz val="13"/>
        <color indexed="8"/>
        <rFont val="Times New Roman"/>
        <family val="1"/>
      </rPr>
      <t>(qua mạng)</t>
    </r>
  </si>
  <si>
    <t>BC
công ích</t>
  </si>
  <si>
    <t>Tổng
tính %</t>
  </si>
  <si>
    <t>Cộng</t>
  </si>
  <si>
    <t>Mức 3</t>
  </si>
  <si>
    <t>Mức 4</t>
  </si>
  <si>
    <t>Tỷ lệ%</t>
  </si>
  <si>
    <t>Tổng cộng</t>
  </si>
  <si>
    <t>I/ Phòng Lao động, TB&amp;XH</t>
  </si>
  <si>
    <t>Bảo trợ XH</t>
  </si>
  <si>
    <t>Thực hiện trợ cấp xã hội hàng tháng khi đối tượng thay đổi nơi cư trú trong cùng địa bàn huyện, thị xã, thành phố thuộc tỉnh</t>
  </si>
  <si>
    <t>Thực hiện, điều chỉnh, thôi hưởng trợ cấp xã hội hàng tháng đối với các đối tượng bảo trợ xã hội (bao gồm cả người KT, người khuyết tật mang thai nuôi con dưới 36 tháng tuổi)</t>
  </si>
  <si>
    <t>Lao động TB&amp;XH</t>
  </si>
  <si>
    <t>Cấp giấy phép hoạt động cơ sở chăm sóc người khuyết tật, người cao tuổi thuộc trách nhiệm quản lý cấp huyện</t>
  </si>
  <si>
    <t>Gửi thang lương, bảng lương, định mức lao động của doanh nghiệp</t>
  </si>
  <si>
    <t>Hỗ trợ chi phí mai táng cho đối tượng bảo trợ xã hội được trợ giúp xã hội thường xuyên tại cộng đồng</t>
  </si>
  <si>
    <t>Hỗ trợ kinh phí chăm sóc đối với gia đình có người khuyết tật đặc biệt nặng</t>
  </si>
  <si>
    <t>Hỗ trợ kinh phí chăm sóc, nuôi dưỡng đối tượng bảo trợ xã hội (bao gồm cả đối tượng NKT đặc biệt nặng)</t>
  </si>
  <si>
    <t>Thực hiện trợ cấp xã hội hàng tháng khi đối tượng thay đổi nơi cư trú giữa các huyện, thị xã, thành phố thuộc tỉnh</t>
  </si>
  <si>
    <t>Giải quyết chế độ đối với người hoạt động kháng chiến bị nhiễm chất độc hóa học</t>
  </si>
  <si>
    <t>Giải quyết chế độ người HĐKC giải phóng dân tộc, bảo vệ tổ quốc và làm nghĩa vụ quốc tế</t>
  </si>
  <si>
    <t>Giải quyết chế độ người hoạt động cách mạng hoặc hoạt động kháng chiến bị địch bắt tù, đày</t>
  </si>
  <si>
    <t>Giải quyết chế độ thờ cúng liệt sỹ</t>
  </si>
  <si>
    <t>Giải quyết chế độ ưu đãi đối với Bà mẹ Việt Nam anh hùng</t>
  </si>
  <si>
    <t>Giải quyết hưởng chế độ ưu đãi người hoạt động kháng chiến bị nhiễm chất độc hóa học</t>
  </si>
  <si>
    <t>Hưởng mai táng phí, trợ cấp một lần khi người có công với cách mạng từ trần</t>
  </si>
  <si>
    <t>II/ Phòng Kinh tế</t>
  </si>
  <si>
    <t>Công thương</t>
  </si>
  <si>
    <t>Cấp điều chỉnh Giấy chứng nhận đủ điều kiện kinh doanh khí dầu mỏ hóa lỏng cho cửa hàng bán LPG chai</t>
  </si>
  <si>
    <t>Cấp Giấy chứng nhận đủ điều kiện kinh doanh khí dầu mỏ hóa lỏng cho cửa hàng bán LPG chai</t>
  </si>
  <si>
    <t>Cấp Giấy phép bán lẻ rượu thủ công nhằm mục đích kinh doanh</t>
  </si>
  <si>
    <t>Cấp Giấy phép bán lẻ sản phẩm thuốc lá</t>
  </si>
  <si>
    <t>Cấp giấy phép kinh doanh bán lẻ sản phẩm thuốc lá</t>
  </si>
  <si>
    <t>Cấp Giấy phép sản xuất rượu thủ công nhằm mục đích kinh doanh</t>
  </si>
  <si>
    <t>Cấp lại Giấy phép bán lẻ rượu thủ công nhằm mục đích kinh doanh</t>
  </si>
  <si>
    <t>Cấp lại Giấy phép bán lẻ sản phẩm thuốc lá</t>
  </si>
  <si>
    <t>Cấp sửa đổi, bổ sung Giấy phép sản xuất rượu thủ công nhằm mục đích kinh doanh</t>
  </si>
  <si>
    <t>Kiểm tra và cấp Giấy xác nhận kiến thức về an toàn thực phẩm các cơ sở sản xuất thực phẩm nhỏ lẻ; cơ sở kinh doanh thực phẩm nhỏ lẻ, cơ sở kinh doanh thực phẩm bao gói sẵn không yêu cầu điều kiện bảo quản đặc biệt theo quy định, cơ sở buôn bán hàng rong, các hộ kinh doanh thực phẩm tại chợ</t>
  </si>
  <si>
    <t>QLCL nông lâm sản và thủy sản</t>
  </si>
  <si>
    <t>Cấp giấy chứng nhận cơ sở đủ điều kiện bảo đảm an toàn thực phẩm (trong sơ chế độc lập, chế biến, kinh doanh, bảo quản, vận chuyển độc lập nông, lâm, thủy sản và muối)</t>
  </si>
  <si>
    <t>Cấp lại giấy chứng nhận cơ sở đủ điều kiện đảm bảo an toàn thực phẩm trong sơ chế độc lập, chế biến, kinh doanh, bảo quản, vận chuyển độc lập nông, lâm, thuỷ sản và muối đối với trường hợp Giấy chứng nhận bị mất, hỏng, thất lạc hoặc có sự thay đổi, bổ sung thông tin trên chứng nhận an toàn thực phẩm</t>
  </si>
  <si>
    <t>Xác nhận kiến thức về an toàn thực phẩm (trong sơ chế độc lập, chế biến, kinh doanh, bảo quản, vận chuyển độc lập nông, lâm, thủy sản và muối).</t>
  </si>
  <si>
    <t>III/ Phòng TNMT</t>
  </si>
  <si>
    <t>Đất đai</t>
  </si>
  <si>
    <t>Cấp đổi đồng loạt cho nhiều người sử dụng đất do phải đo vẽ lại bản đồ địa chính</t>
  </si>
  <si>
    <t>Cấp đổi giấy chứng nhận QSD đất do tăng giảm diện tích phải xác nhận nguồn gốc đất ở phường</t>
  </si>
  <si>
    <t>Cấp đổi giấy chứng nhận QSD đất do tăng, giảm diện tích phải thực hiện nghĩa vụ tài chính</t>
  </si>
  <si>
    <t>Cấp đổi Giấy chứng nhận, Giấy chứng nhận quyền sở hữu nhà ở, Giấy chứng nhận quyền sở hữu công trình xây dựng</t>
  </si>
  <si>
    <t>Cấp lại Giấy chứng nhận hoặc cấp lại Trang bổ sung Giấy chứng nhận do bị mất</t>
  </si>
  <si>
    <t>Cấp lại Giấy chứng nhận, Giấy chứng nhận quyền sở hữu nhà ở, Giấy chứng nhận quyền sở hữu công trình xây dựng do bị mất</t>
  </si>
  <si>
    <t>Cấp lại Giấy chứng nhận, Giấy chứng nhận quyền sở hữu nhà ở, Giấy chứng nhận quyền sở hữu công trình xây dựng do bị mất (phải thực hiện nghĩa vụ tài chính)</t>
  </si>
  <si>
    <t>Chuyển đổi, chuyển nhượng, cho thuê, cho thuê lại, thừa kế, tặng cho, góp vốn bằng quyền sử dụng đất, quyền sở hữu tài sản gắn liền với đất; chuyển quyền sử dụng đất, quyền sở hữu tài sản gắn liền với đất của vợ hoặc chồng thành của chung vợ và chồng</t>
  </si>
  <si>
    <t>Chuyển mục đích sử dụng đất phải được phép của cơ quan nhà nước có thẩm quyền đối với hộ gia đình, cá nhân</t>
  </si>
  <si>
    <t>Đăng ký biến động do xoá thế chấp bằng quyền sử dụng đất và tài sản gắn liền với đất, xóa thế chấp quyền sử dụng đất hoặc xóa thế chấp bằng tài sản gắn liền với đất phù hợp với pháp luật</t>
  </si>
  <si>
    <t>Đăng ký biến động quyền sử dụng đất, quyền sở hữu tài sản gắn liền với đất trong các trường hợp chuyển nhượng, cho thuê, cho thuê lại, thừa kế, tặng cho, góp vốn bằng quyền sử dụng đất, quyền sở hữu tài sản gắn liền với đất; chuyển quyền sử dụng đất, quyền sở hữu tài sản gắn liền với đất của vợ hoặc chồng thành của chung vợ và chồng; tăng thêm diện tích do nhận chuyển nhượng, thừa kế, tặng cho quyền sử dụng đất đã có giấy chứng nhận  (Chuyển nhượng, thừa kế, tặng cho, góp vốn bằng quyền sử dụng đất)</t>
  </si>
  <si>
    <t>Đăng ký bổ sung tài sản gắn liền với đất vào Giấy chứng nhận đã cấp</t>
  </si>
  <si>
    <t>Đăng ký thế chấp bằng quyền sử dụng đất và tài sản gắn liền với đất, thế chấp quyền sử dụng đất hoặc thế chấp bằng tài sản gắn liền với đất phù hợp với pháp luật; đăng ký thay đổi nội dung thế chấp đã đăng ký; yêu cầu sửa chữa sai sót nội dung đăng ký thế chấp do lỗi của người thực hiện đăng ký</t>
  </si>
  <si>
    <t>Đăng ký thế chấp quyền sử dụng đất, tài sản gắn liền với đất (gồm trường hợp đăng ký thế chấp quyền sử dụng đất hoặc đăng ký thế chấp quyền sử dụng đất đồng thời với tài sản gắn liền với đất hoặc đăng ký thế chấp tài sản gắn liền với đất).</t>
  </si>
  <si>
    <t>Đăng ký thế chấp tài sản gắn liền với đất không phải là nhà ở mà tài sản đó đã hình thành nhưng chưa được chứng nhận quyền sở hữu trên Giấy chứng nhận</t>
  </si>
  <si>
    <t>Đăng ký và cấp Giấy chứng nhận quyền sử dụng đất, quyền sở hữu nhà ở và tài sản khác gắn liền với đất lần đầu</t>
  </si>
  <si>
    <t>Đăng ký và cấp Giấy chứng nhận quyền sử dụng đất, quyền sở hữu nhà ở và tài sản khác gắn liền với đất lần đầu (đã thực hiện thủ tục ở phường)</t>
  </si>
  <si>
    <t>Đăng ký, cấp Giấy chứng nhận quyền sử dụng đất, quyền sở hữu nhà ở và tài sản khác gắn liền với đất lần đầu đối với tài sản gắn liền với đất mà chủ sở hữu không đồng thời là người sử dụng đất</t>
  </si>
  <si>
    <t>Đính chính Giấy chứng nhận đã cấp</t>
  </si>
  <si>
    <t>Đính chính Giấy chứng nhận, Giấy chứng nhận quyền sở hữu nhà ở, Giấy chứng nhận quyền sở hữu công trình xây dựng đã cấp</t>
  </si>
  <si>
    <t>Giao đất, cho thuê đất cho hộ gia đình, cá nhân; giao đất cho cộng đồng dân cư đối với trường hợp giao đất, cho thuê đất không thông qua hình thức đấu giá quyền sử dụng đất</t>
  </si>
  <si>
    <t>Thẩm định nhu cầu sử dụng đất để xem xét giao đất, cho thuê đất không thông qua hình thức đấu giá quyền sử dụng đất đối với hộ gia đình, cá nhân, cộng đồng dân cư</t>
  </si>
  <si>
    <t>Thực hiện tách thửa hoặc hợp thửa đất_MỚI</t>
  </si>
  <si>
    <t>Xóa đăng ký biện pháp bảo đảm bằng quyền sử dụng đất, tài sản gắn liền với đất</t>
  </si>
  <si>
    <t>Môi trường</t>
  </si>
  <si>
    <t>IV/ Phòng GD&amp;ĐT</t>
  </si>
  <si>
    <t>Chuyển trường đối với học sinh Trung học cơ sở</t>
  </si>
  <si>
    <t>Giải thể trường tiểu học theo đề nghị của tổ chức, cá nhân đề nghị thành lập trường tiểu học</t>
  </si>
  <si>
    <t>Sáp nhập, chia tách trường tiểu học</t>
  </si>
  <si>
    <t>Thành lập trường tiểu học công lập, cho phép thành lập trường tiểu học tư thục</t>
  </si>
  <si>
    <t>V/ Phòng Tài chính - Kế hoạch</t>
  </si>
  <si>
    <t>Cấp lại giấy chứng nhận đăng ký hộ kinh doanh</t>
  </si>
  <si>
    <t>Chấm dứt hoạt động hộ kinh doanh</t>
  </si>
  <si>
    <t>Đăng ký hợp tác xã</t>
  </si>
  <si>
    <t>Đăng ký thành lập hộ kinh doanh</t>
  </si>
  <si>
    <t>Đăng ký thay đổi nội dung đăng ký hộ kinh doanh</t>
  </si>
  <si>
    <t>Đăng ký thay đổi tên, địa chỉ trụ sở chính, ngành, nghề sản xuất, kinh doanh, vốn điều lệ, người đại diện theo pháp luật; tên, địa chỉ, người đại diện chi nhánh, văn phòng đại diện của hợp tác xã</t>
  </si>
  <si>
    <t>Mua bán hóa đơn bán tài sản nhà nước và hóa đơn bán tài sản tịch thu sung quỹ nhà nước</t>
  </si>
  <si>
    <t>Thanh lý TSNN tại các cơ quan, tổ chức, đơn vị thuộc thẩm quyền của UBND cấp huyện</t>
  </si>
  <si>
    <t>VI/ Phòng Tư pháp</t>
  </si>
  <si>
    <t>Cấp bản sao có chứng thực từ bản chính hợp đồng, giao dịch đã được chứng thực</t>
  </si>
  <si>
    <t>Cấp bản sao trích lục hộ tịch</t>
  </si>
  <si>
    <t>Chứng thực bản sao từ bản chính các giấy tờ, văn bản do cơ quan, tổ chức có thẩm quyền của Việt Nam; cơ quan, tổ chức có thẩm quyền của nước ngoài; cơ quan, tổ chức có thẩm quyền của Việt Nam liên kết với cơ quan, tổ chức có thẩm quyền của nước ngoài cấp hoặc chứng nhận</t>
  </si>
  <si>
    <t>Chứng thực chữ ký người dịch mà người dịch không phải là cộng tác viên dịch thuật của Phòng Tư pháp mà tự dịch giấy tờ văn bản phục vụ mục đích cá nhân</t>
  </si>
  <si>
    <t>Chứng thực chữ ký người dịch mà người dịch là cộng tác viên dịch thuật của Phòng Tư pháp</t>
  </si>
  <si>
    <t>Chứng thực chữ ký trong các giấy tờ, văn bản (áp dụng cho cả trường hợp chứng thực điểm chỉ và trường hợp người yêu cầu chứng thực không ký, không điểm chỉ được)</t>
  </si>
  <si>
    <t>Đăng ký kết hôn có yếu tố nước ngoài</t>
  </si>
  <si>
    <t>Đăng ký khai sinh có yếu tố nước ngoài</t>
  </si>
  <si>
    <t>Đăng ký khai tử có yếu tố nước ngoài</t>
  </si>
  <si>
    <t>Đăng ký lại khai sinh có yếu tố nước ngoài</t>
  </si>
  <si>
    <t>Đăng ký nhận cha, mẹ, con có yếu tố nước ngoài</t>
  </si>
  <si>
    <t>Đăng ký thay đổi, cải chính, bổ sung hộ tịch, xác định lại dân tộc</t>
  </si>
  <si>
    <t>Ghi vào Sổ hộ tịch việc kết hôn của công dân Việt Nam đã được giải quyết tại cơ quan có thẩm quyền của nước ngoài ở nước ngoài</t>
  </si>
  <si>
    <t>Ghi vào Sổ hộ tịch việc ly hôn, hủy việc kết hôn đã được giải quyết tại cơ quan có thẩm quyền của nước ngoài</t>
  </si>
  <si>
    <t>VII/ Phòng Văn hóa - Thông tin</t>
  </si>
  <si>
    <t>Cấp gia hạn giấy chứng nhận đủ điều kiện hoạt động điểm cung cấp dịch vụ trò chơi điện tử công cộng</t>
  </si>
  <si>
    <t>Cấp giấy chứng nhận đủ điều kiện hoạt động điểm cung cấp dịch vụ trò chơi điện tử công cộng</t>
  </si>
  <si>
    <t>Cấp giấy phép kinh doanh karaoke</t>
  </si>
  <si>
    <t>Khai báo hoạt động cơ sở dịch vụ Photocopy</t>
  </si>
  <si>
    <t>VIII/ Phòng Quản lý đô thị</t>
  </si>
  <si>
    <t>Cấp giấy phép xây dựng thuộc thẩm quyền của UBND cấp huyện</t>
  </si>
  <si>
    <t>Cấp giấy phép xây dựng thuộc thẩm quyền của UBND cấp huyện ( a. cấp phép xây dựng nhà ở riêng lẻ)</t>
  </si>
  <si>
    <t>Cấp giấy phép xây dựng thuộc thẩm quyền của UBND cấp huyện ( Đối với cấp giấy phép di dời công trình )</t>
  </si>
  <si>
    <t>Cấp giấy phép xây dựng thuộc thẩm quyền của UBND cấp huyện ( Đối với cấp giấy phép xây dựng cho dự án )</t>
  </si>
  <si>
    <t>Cấp giấy phép xây dựng thuộc thẩm quyền của UBND cấp huyện ( Đối với công trình không theo tuyến, công trình tín ngưỡng, công trình tôn giáo, công trình của các cơ quan ngoại giao và tổ chức quốc tế )</t>
  </si>
  <si>
    <t>Cấp giấy phép xây dựng thuộc thẩm quyền của UBND cấp huyện ( Đối với công trình theo tuyến trong đô thị )</t>
  </si>
  <si>
    <t>Cấp giấy phép xây dựng thuộc thẩm quyền của UBND cấp huyện ( Đối với điều chỉnh giấy phép xây dựng )</t>
  </si>
  <si>
    <t>Cấp giấy phép xây dựng thuộc thẩm quyền của UBND cấp huyện ( Đối với nhà ở riêng lẻ đô thị )</t>
  </si>
  <si>
    <t>Thẩm định thiết kế bản vẽ thi công và dự toán/dự toán điều chỉnh của báo cáo kinh tế- kỹ thuật đầu tư xây dựng (trừ phần thiết kế công nghệ và các nội dung khác) đối với dự án sử dụng vốn nhà nước ngoài ngân sách, vốn khác do UBND cấp huyện làm chủ đầu tư</t>
  </si>
  <si>
    <t>Thỏa thuận/Thẩm định, Phê duyệt điều chỉnh đồ án Quy hoạch theo phân cấp</t>
  </si>
  <si>
    <t>Thỏa thuận/Thẩm định, Phê duyệt Đồ án Quy hoạch theo phân cấp (Quy hoạch chi tiết; Thiết kế đô thị riêng)</t>
  </si>
  <si>
    <t>Thỏa thuận/Thẩm định, phê duyệt nhiệm vụ quy hoạch theo phân cấp (Quy hoạch chi tiết; Thiết kế đô thị riêng)</t>
  </si>
  <si>
    <t>Thỏa thuận/Thẩm định, phê duyệt tổng mặt bằng, phương án kiến trúc công trình theo phân cấp (nằm ngoài khu công nghiệp, khu kinh tế)</t>
  </si>
  <si>
    <t>IX/ Phòng Y tế</t>
  </si>
  <si>
    <t>Cấp giấy chứng nhận cơ sở đủ điều kiện an toàn thực phẩm đối với cơ sở kinh doanh dịch vụ ăn uống thuộc thẩm quyền quản lý ngành Y tế</t>
  </si>
  <si>
    <t>Cấp, cấp lại và cấp đổi Giấy chứng nhận cơ sở đủ điều kiện an toàn thực phẩm đối với cơ sở kinh doanh dịch vụ ăn uống thuộc thẩm quyền quản lý ngành Y tế</t>
  </si>
  <si>
    <t>X/ Phòng Nội vụ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</si>
</sst>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 _₫_-;\-* #,##0.00\ _₫_-;_-* &quot;-&quot;??\ _₫_-;_-@_-"/>
    <numFmt numFmtId="164" formatCode="[$-1010000]d/m/yy;@"/>
    <numFmt numFmtId="165" formatCode="#,##0.0"/>
    <numFmt numFmtId="166" formatCode="_(* #,##0.00_);_(* \(#,##0.00\);_(* &quot;-&quot;??_);_(@_)"/>
  </numFmts>
  <fonts count="62" x14ac:knownFonts="1">
    <font>
      <sz val="11"/>
      <color theme="1"/>
      <name val="Calibri"/>
      <family val="2"/>
      <scheme val="minor"/>
    </font>
    <font>
      <b/>
      <sz val="11"/>
      <color theme="1"/>
      <name val="Times New Roman"/>
      <family val="1"/>
    </font>
    <font>
      <sz val="11"/>
      <color theme="1"/>
      <name val="Times New Roman"/>
      <family val="1"/>
    </font>
    <font>
      <i/>
      <sz val="11"/>
      <color theme="1"/>
      <name val="Times New Roman"/>
      <family val="1"/>
    </font>
    <font>
      <b/>
      <sz val="10"/>
      <color theme="1"/>
      <name val="Times New Roman"/>
      <family val="1"/>
    </font>
    <font>
      <sz val="10"/>
      <color theme="1"/>
      <name val="Times New Roman"/>
      <family val="1"/>
    </font>
    <font>
      <b/>
      <i/>
      <sz val="11"/>
      <color theme="1"/>
      <name val="Times New Roman"/>
      <family val="1"/>
    </font>
    <font>
      <i/>
      <sz val="11"/>
      <color theme="1"/>
      <name val="Calibri"/>
      <family val="2"/>
      <scheme val="minor"/>
    </font>
    <font>
      <b/>
      <sz val="12"/>
      <color theme="1"/>
      <name val="Times New Roman"/>
      <family val="1"/>
    </font>
    <font>
      <i/>
      <sz val="8"/>
      <color theme="1"/>
      <name val="Times New Roman"/>
      <family val="1"/>
    </font>
    <font>
      <i/>
      <sz val="10"/>
      <color theme="1"/>
      <name val="Times New Roman"/>
      <family val="1"/>
    </font>
    <font>
      <sz val="9"/>
      <color theme="1"/>
      <name val="Times New Roman"/>
      <family val="1"/>
    </font>
    <font>
      <b/>
      <i/>
      <sz val="10"/>
      <color theme="1"/>
      <name val="Times New Roman"/>
      <family val="1"/>
    </font>
    <font>
      <b/>
      <sz val="9"/>
      <color theme="1"/>
      <name val="Times New Roman"/>
      <family val="1"/>
    </font>
    <font>
      <sz val="12"/>
      <color theme="1"/>
      <name val="Times New Roman"/>
      <family val="1"/>
    </font>
    <font>
      <sz val="10"/>
      <color theme="1"/>
      <name val="Calibri"/>
      <family val="2"/>
      <scheme val="minor"/>
    </font>
    <font>
      <sz val="11"/>
      <name val="Times New Roman"/>
      <family val="1"/>
      <charset val="163"/>
    </font>
    <font>
      <sz val="12"/>
      <name val="Times New Roman"/>
      <family val="1"/>
    </font>
    <font>
      <sz val="10"/>
      <name val="Arial"/>
      <family val="2"/>
      <charset val="163"/>
    </font>
    <font>
      <b/>
      <sz val="11"/>
      <color theme="1"/>
      <name val="Times New Roman"/>
      <family val="1"/>
      <charset val="163"/>
    </font>
    <font>
      <b/>
      <sz val="10"/>
      <color theme="1"/>
      <name val="Times New Roman"/>
      <family val="1"/>
      <charset val="163"/>
    </font>
    <font>
      <sz val="11"/>
      <name val="Times New Roman"/>
      <family val="1"/>
    </font>
    <font>
      <sz val="11"/>
      <color rgb="FF0070C0"/>
      <name val="Calibri"/>
      <family val="2"/>
    </font>
    <font>
      <sz val="11"/>
      <color indexed="10"/>
      <name val="Calibri"/>
      <family val="2"/>
    </font>
    <font>
      <b/>
      <sz val="14"/>
      <color theme="1"/>
      <name val="Times New Roman"/>
      <family val="1"/>
    </font>
    <font>
      <sz val="11"/>
      <color indexed="8"/>
      <name val="Calibri"/>
      <family val="2"/>
    </font>
    <font>
      <sz val="11"/>
      <color indexed="9"/>
      <name val="Calibri"/>
      <family val="2"/>
    </font>
    <font>
      <b/>
      <sz val="11"/>
      <color indexed="9"/>
      <name val="Calibri"/>
      <family val="2"/>
    </font>
    <font>
      <b/>
      <sz val="11"/>
      <color indexed="8"/>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theme="1"/>
      <name val="Calibri"/>
      <family val="2"/>
    </font>
    <font>
      <sz val="11"/>
      <name val="Calibri"/>
      <family val="2"/>
    </font>
    <font>
      <sz val="14"/>
      <color theme="1"/>
      <name val="Times New Roman"/>
      <family val="1"/>
    </font>
    <font>
      <i/>
      <sz val="14"/>
      <color theme="1"/>
      <name val="Times New Roman"/>
      <family val="1"/>
    </font>
    <font>
      <sz val="11"/>
      <color theme="1"/>
      <name val="Calibri"/>
      <family val="2"/>
      <scheme val="minor"/>
    </font>
    <font>
      <i/>
      <sz val="12"/>
      <color theme="1"/>
      <name val="Times New Roman"/>
      <family val="1"/>
    </font>
    <font>
      <i/>
      <sz val="9"/>
      <color theme="1"/>
      <name val="Times New Roman"/>
      <family val="1"/>
    </font>
    <font>
      <b/>
      <sz val="11"/>
      <color theme="1"/>
      <name val="Calibri"/>
      <family val="2"/>
      <scheme val="minor"/>
    </font>
    <font>
      <sz val="11"/>
      <color theme="1"/>
      <name val="Calibri"/>
      <family val="2"/>
      <charset val="163"/>
      <scheme val="minor"/>
    </font>
    <font>
      <b/>
      <sz val="9"/>
      <name val="Times New Roman"/>
      <family val="1"/>
    </font>
    <font>
      <sz val="9"/>
      <color theme="1"/>
      <name val="Calibri"/>
      <family val="2"/>
      <scheme val="minor"/>
    </font>
    <font>
      <sz val="9"/>
      <name val="Times New Roman"/>
      <family val="1"/>
    </font>
    <font>
      <sz val="13"/>
      <color theme="1"/>
      <name val="Times New Roman"/>
      <family val="1"/>
    </font>
    <font>
      <i/>
      <sz val="13"/>
      <color indexed="8"/>
      <name val="Times New Roman"/>
      <family val="1"/>
    </font>
    <font>
      <sz val="11"/>
      <color rgb="FFFF0000"/>
      <name val="Calibri"/>
      <family val="2"/>
    </font>
    <font>
      <b/>
      <sz val="13"/>
      <color theme="1"/>
      <name val="Times New Roman"/>
      <family val="1"/>
    </font>
    <font>
      <b/>
      <i/>
      <sz val="13"/>
      <color theme="1"/>
      <name val="Times New Roman"/>
      <family val="1"/>
    </font>
    <font>
      <b/>
      <sz val="13"/>
      <color indexed="8"/>
      <name val="Times New Roman"/>
      <family val="1"/>
    </font>
    <font>
      <sz val="13"/>
      <color indexed="8"/>
      <name val="Times New Roman"/>
      <family val="1"/>
    </font>
    <font>
      <b/>
      <i/>
      <sz val="13"/>
      <color indexed="8"/>
      <name val="Times New Roman"/>
      <family val="1"/>
    </font>
    <font>
      <b/>
      <sz val="13"/>
      <color indexed="8"/>
      <name val="Calibri"/>
      <family val="2"/>
    </font>
  </fonts>
  <fills count="39">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theme="0"/>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gray0625">
        <bgColor theme="9" tint="0.79998168889431442"/>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95422223578601"/>
      </bottom>
      <diagonal/>
    </border>
  </borders>
  <cellStyleXfs count="51">
    <xf numFmtId="0" fontId="0" fillId="0" borderId="0"/>
    <xf numFmtId="164" fontId="17" fillId="0" borderId="0"/>
    <xf numFmtId="0" fontId="18" fillId="0" borderId="0"/>
    <xf numFmtId="0" fontId="25" fillId="0" borderId="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9" fillId="28" borderId="0" applyNumberFormat="0" applyBorder="0" applyAlignment="0" applyProtection="0"/>
    <xf numFmtId="0" fontId="30" fillId="29" borderId="15" applyNumberFormat="0" applyAlignment="0" applyProtection="0"/>
    <xf numFmtId="0" fontId="27" fillId="30" borderId="18" applyNumberFormat="0" applyAlignment="0" applyProtection="0"/>
    <xf numFmtId="0" fontId="31" fillId="0" borderId="0" applyNumberFormat="0" applyFill="0" applyBorder="0" applyAlignment="0" applyProtection="0"/>
    <xf numFmtId="0" fontId="32" fillId="31" borderId="0" applyNumberFormat="0" applyBorder="0" applyAlignment="0" applyProtection="0"/>
    <xf numFmtId="0" fontId="33" fillId="0" borderId="13" applyNumberFormat="0" applyFill="0" applyAlignment="0" applyProtection="0"/>
    <xf numFmtId="0" fontId="34" fillId="0" borderId="21" applyNumberFormat="0" applyFill="0" applyAlignment="0" applyProtection="0"/>
    <xf numFmtId="0" fontId="35" fillId="0" borderId="14" applyNumberFormat="0" applyFill="0" applyAlignment="0" applyProtection="0"/>
    <xf numFmtId="0" fontId="35" fillId="0" borderId="0" applyNumberFormat="0" applyFill="0" applyBorder="0" applyAlignment="0" applyProtection="0"/>
    <xf numFmtId="0" fontId="36" fillId="3" borderId="15" applyNumberFormat="0" applyAlignment="0" applyProtection="0"/>
    <xf numFmtId="0" fontId="37" fillId="0" borderId="17" applyNumberFormat="0" applyFill="0" applyAlignment="0" applyProtection="0"/>
    <xf numFmtId="0" fontId="38" fillId="32" borderId="0" applyNumberFormat="0" applyBorder="0" applyAlignment="0" applyProtection="0"/>
    <xf numFmtId="0" fontId="25" fillId="2" borderId="19" applyNumberFormat="0" applyAlignment="0" applyProtection="0"/>
    <xf numFmtId="0" fontId="39" fillId="29" borderId="16" applyNumberFormat="0" applyAlignment="0" applyProtection="0"/>
    <xf numFmtId="0" fontId="40" fillId="0" borderId="0" applyNumberFormat="0" applyFill="0" applyBorder="0" applyAlignment="0" applyProtection="0"/>
    <xf numFmtId="0" fontId="28" fillId="0" borderId="20" applyNumberFormat="0" applyFill="0" applyAlignment="0" applyProtection="0"/>
    <xf numFmtId="0" fontId="23" fillId="0" borderId="0" applyNumberFormat="0" applyFill="0" applyBorder="0" applyAlignment="0" applyProtection="0"/>
    <xf numFmtId="43" fontId="45" fillId="0" borderId="0" applyFont="0" applyFill="0" applyBorder="0" applyAlignment="0" applyProtection="0"/>
    <xf numFmtId="9" fontId="45" fillId="0" borderId="0" applyFont="0" applyFill="0" applyBorder="0" applyAlignment="0" applyProtection="0"/>
    <xf numFmtId="0" fontId="49" fillId="0" borderId="0"/>
    <xf numFmtId="0" fontId="45" fillId="0" borderId="0"/>
    <xf numFmtId="0" fontId="49" fillId="0" borderId="0"/>
    <xf numFmtId="166" fontId="49" fillId="0" borderId="0" applyFont="0" applyFill="0" applyBorder="0" applyAlignment="0" applyProtection="0"/>
  </cellStyleXfs>
  <cellXfs count="407">
    <xf numFmtId="0" fontId="0" fillId="0" borderId="0" xfId="0"/>
    <xf numFmtId="0" fontId="1" fillId="0" borderId="0" xfId="0" applyFont="1"/>
    <xf numFmtId="0" fontId="2" fillId="0" borderId="0" xfId="0" applyFont="1"/>
    <xf numFmtId="0" fontId="3" fillId="0" borderId="0" xfId="0" applyFont="1" applyAlignment="1">
      <alignment horizontal="center"/>
    </xf>
    <xf numFmtId="0" fontId="2" fillId="0" borderId="1" xfId="0" applyFont="1" applyBorder="1" applyAlignment="1">
      <alignment horizontal="center" vertical="center" wrapText="1"/>
    </xf>
    <xf numFmtId="0" fontId="2" fillId="0" borderId="1" xfId="0" applyFont="1" applyBorder="1"/>
    <xf numFmtId="0" fontId="2" fillId="0" borderId="1" xfId="0" applyFont="1" applyBorder="1" applyAlignment="1">
      <alignment horizontal="center"/>
    </xf>
    <xf numFmtId="0" fontId="1" fillId="0" borderId="1" xfId="0" applyFont="1" applyBorder="1" applyAlignment="1">
      <alignment horizontal="center"/>
    </xf>
    <xf numFmtId="0" fontId="1" fillId="0" borderId="1" xfId="0" applyFont="1" applyBorder="1"/>
    <xf numFmtId="0" fontId="4" fillId="0" borderId="1" xfId="0" applyFont="1" applyBorder="1" applyAlignment="1">
      <alignment wrapText="1"/>
    </xf>
    <xf numFmtId="0" fontId="5" fillId="0" borderId="1" xfId="0" applyFont="1" applyBorder="1" applyAlignment="1">
      <alignment wrapText="1"/>
    </xf>
    <xf numFmtId="0" fontId="3" fillId="0" borderId="1" xfId="0" applyFont="1" applyBorder="1" applyAlignment="1">
      <alignment horizontal="center"/>
    </xf>
    <xf numFmtId="0" fontId="7" fillId="0" borderId="1" xfId="0" applyFont="1" applyBorder="1" applyAlignment="1">
      <alignment horizontal="center"/>
    </xf>
    <xf numFmtId="0" fontId="1" fillId="0" borderId="1" xfId="0" applyFont="1" applyBorder="1" applyAlignment="1">
      <alignment horizontal="center" vertical="center" wrapText="1"/>
    </xf>
    <xf numFmtId="0" fontId="1" fillId="0" borderId="1" xfId="0" applyFont="1" applyBorder="1" applyAlignment="1">
      <alignment wrapText="1"/>
    </xf>
    <xf numFmtId="0" fontId="2" fillId="0" borderId="0" xfId="0" applyFont="1" applyAlignment="1">
      <alignment wrapText="1"/>
    </xf>
    <xf numFmtId="0" fontId="1" fillId="0" borderId="0" xfId="0" applyFont="1" applyAlignment="1">
      <alignment horizontal="right"/>
    </xf>
    <xf numFmtId="0" fontId="1" fillId="0" borderId="1" xfId="0" applyFont="1" applyBorder="1" applyAlignment="1">
      <alignment horizontal="center" vertical="center" wrapText="1"/>
    </xf>
    <xf numFmtId="0" fontId="3" fillId="0" borderId="0" xfId="0" applyFont="1" applyAlignment="1">
      <alignment horizontal="center"/>
    </xf>
    <xf numFmtId="0" fontId="9" fillId="0" borderId="1" xfId="0" applyFont="1" applyBorder="1" applyAlignment="1">
      <alignment horizontal="center"/>
    </xf>
    <xf numFmtId="0" fontId="4" fillId="0" borderId="1" xfId="0" applyFont="1" applyBorder="1"/>
    <xf numFmtId="0" fontId="11" fillId="0" borderId="1" xfId="0" applyFont="1" applyBorder="1"/>
    <xf numFmtId="0" fontId="1" fillId="0" borderId="0" xfId="0" applyFont="1" applyAlignment="1">
      <alignment horizontal="right"/>
    </xf>
    <xf numFmtId="0" fontId="3" fillId="0" borderId="1" xfId="0" applyFont="1" applyBorder="1" applyAlignment="1">
      <alignment horizontal="center" vertical="center" wrapText="1"/>
    </xf>
    <xf numFmtId="0" fontId="3" fillId="0" borderId="0" xfId="0" applyFont="1"/>
    <xf numFmtId="0" fontId="3" fillId="0" borderId="1" xfId="0" applyFont="1" applyBorder="1"/>
    <xf numFmtId="0" fontId="6" fillId="0" borderId="1" xfId="0" applyFont="1" applyBorder="1"/>
    <xf numFmtId="0" fontId="4" fillId="0" borderId="1" xfId="0" applyFont="1" applyBorder="1" applyAlignment="1">
      <alignment horizontal="center" vertical="center" wrapText="1"/>
    </xf>
    <xf numFmtId="0" fontId="12" fillId="0" borderId="1" xfId="0" applyFont="1" applyBorder="1"/>
    <xf numFmtId="0" fontId="2" fillId="0" borderId="0" xfId="0" applyFont="1" applyBorder="1"/>
    <xf numFmtId="0" fontId="4" fillId="0" borderId="1" xfId="0" applyFont="1" applyBorder="1" applyAlignment="1">
      <alignment horizontal="justify" vertical="center" wrapText="1"/>
    </xf>
    <xf numFmtId="0" fontId="1" fillId="0" borderId="0" xfId="0" applyFont="1" applyAlignment="1">
      <alignment horizontal="right"/>
    </xf>
    <xf numFmtId="0" fontId="2" fillId="0" borderId="0" xfId="0" applyFont="1" applyAlignment="1">
      <alignment wrapText="1"/>
    </xf>
    <xf numFmtId="0" fontId="8" fillId="0" borderId="1" xfId="0" applyFont="1" applyBorder="1" applyAlignment="1">
      <alignment horizontal="justify" vertical="center" wrapText="1"/>
    </xf>
    <xf numFmtId="0" fontId="2" fillId="0" borderId="0" xfId="0" applyFont="1"/>
    <xf numFmtId="0" fontId="14" fillId="0" borderId="0" xfId="0" applyFont="1"/>
    <xf numFmtId="0" fontId="11" fillId="0" borderId="6" xfId="0" applyFont="1" applyBorder="1" applyAlignment="1">
      <alignment horizontal="center" vertical="center" wrapText="1" shrinkToFit="1"/>
    </xf>
    <xf numFmtId="0" fontId="10" fillId="0" borderId="1" xfId="0" applyFont="1" applyBorder="1" applyAlignment="1">
      <alignment horizontal="center" vertical="center" wrapText="1" shrinkToFit="1"/>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shrinkToFit="1"/>
    </xf>
    <xf numFmtId="0" fontId="10" fillId="0" borderId="0" xfId="0" applyFont="1" applyBorder="1" applyAlignment="1">
      <alignment horizontal="center" vertical="center" wrapText="1" shrinkToFit="1"/>
    </xf>
    <xf numFmtId="0" fontId="14" fillId="0" borderId="0" xfId="0" applyFont="1" applyBorder="1" applyAlignment="1">
      <alignment vertical="center" wrapText="1"/>
    </xf>
    <xf numFmtId="0" fontId="1" fillId="0" borderId="0" xfId="0" applyFont="1" applyBorder="1" applyAlignment="1">
      <alignment horizontal="center"/>
    </xf>
    <xf numFmtId="0" fontId="4"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center"/>
    </xf>
    <xf numFmtId="0" fontId="5" fillId="0" borderId="1" xfId="0" applyFont="1" applyBorder="1"/>
    <xf numFmtId="0" fontId="2"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center"/>
    </xf>
    <xf numFmtId="0" fontId="2" fillId="0" borderId="0" xfId="0" applyFont="1"/>
    <xf numFmtId="0" fontId="1" fillId="0" borderId="1" xfId="0" applyFont="1" applyBorder="1" applyAlignment="1">
      <alignment horizontal="center" vertical="center" wrapText="1"/>
    </xf>
    <xf numFmtId="0" fontId="2" fillId="0" borderId="0" xfId="0" applyFont="1"/>
    <xf numFmtId="164" fontId="16" fillId="0" borderId="1" xfId="1" applyFont="1" applyBorder="1" applyAlignment="1">
      <alignment horizontal="left"/>
    </xf>
    <xf numFmtId="164" fontId="16" fillId="0" borderId="1" xfId="1" applyFont="1" applyBorder="1"/>
    <xf numFmtId="164" fontId="16" fillId="0" borderId="1" xfId="1" applyFont="1" applyBorder="1"/>
    <xf numFmtId="164" fontId="16" fillId="0" borderId="1" xfId="1" applyFont="1" applyBorder="1"/>
    <xf numFmtId="164" fontId="16" fillId="0" borderId="1" xfId="1" applyFont="1" applyBorder="1"/>
    <xf numFmtId="164" fontId="16" fillId="0" borderId="1" xfId="1" applyFont="1" applyBorder="1"/>
    <xf numFmtId="164" fontId="16" fillId="0" borderId="1" xfId="1" applyFont="1" applyBorder="1" applyAlignment="1">
      <alignment horizontal="center"/>
    </xf>
    <xf numFmtId="164" fontId="16" fillId="0" borderId="1" xfId="1" applyFont="1" applyBorder="1" applyAlignment="1">
      <alignment horizontal="center"/>
    </xf>
    <xf numFmtId="0" fontId="2" fillId="0" borderId="1" xfId="0" applyFont="1" applyBorder="1" applyAlignment="1"/>
    <xf numFmtId="0" fontId="2" fillId="0" borderId="1" xfId="0" applyFont="1" applyBorder="1" applyAlignment="1">
      <alignment wrapText="1"/>
    </xf>
    <xf numFmtId="0" fontId="1" fillId="0" borderId="0" xfId="0" applyFont="1" applyAlignment="1">
      <alignment horizontal="right"/>
    </xf>
    <xf numFmtId="0" fontId="2" fillId="0" borderId="0" xfId="0" applyFont="1"/>
    <xf numFmtId="0" fontId="3" fillId="0" borderId="0" xfId="0" applyFont="1" applyAlignment="1">
      <alignment horizontal="center"/>
    </xf>
    <xf numFmtId="0" fontId="1" fillId="0" borderId="1" xfId="0" applyFont="1" applyBorder="1" applyAlignment="1">
      <alignment horizontal="center" vertical="center" wrapText="1"/>
    </xf>
    <xf numFmtId="0" fontId="1" fillId="0" borderId="0" xfId="0" applyFont="1" applyAlignment="1">
      <alignment horizontal="right"/>
    </xf>
    <xf numFmtId="0" fontId="1" fillId="0" borderId="1" xfId="0" applyFont="1" applyBorder="1" applyAlignment="1">
      <alignment horizontal="center"/>
    </xf>
    <xf numFmtId="0" fontId="2" fillId="0" borderId="0" xfId="0" applyFont="1"/>
    <xf numFmtId="0" fontId="2" fillId="0" borderId="0" xfId="0" applyFont="1" applyAlignment="1">
      <alignment vertical="top" wrapText="1"/>
    </xf>
    <xf numFmtId="0" fontId="2" fillId="0" borderId="1" xfId="0" applyFont="1" applyBorder="1" applyAlignment="1">
      <alignment horizontal="center" vertical="center" wrapText="1" shrinkToFit="1"/>
    </xf>
    <xf numFmtId="0" fontId="2" fillId="0" borderId="1" xfId="0" applyFont="1" applyBorder="1" applyAlignment="1">
      <alignment vertical="center" wrapText="1"/>
    </xf>
    <xf numFmtId="0" fontId="21" fillId="0" borderId="1" xfId="0" applyFont="1" applyBorder="1" applyAlignment="1">
      <alignment vertical="center" wrapText="1"/>
    </xf>
    <xf numFmtId="0" fontId="2" fillId="0" borderId="0" xfId="0" applyFont="1" applyBorder="1" applyAlignment="1">
      <alignment horizontal="center"/>
    </xf>
    <xf numFmtId="0" fontId="22" fillId="0" borderId="1" xfId="0" applyFont="1" applyBorder="1" applyAlignment="1">
      <alignment vertical="top"/>
    </xf>
    <xf numFmtId="0" fontId="23" fillId="0" borderId="1" xfId="0" applyFont="1" applyBorder="1" applyAlignment="1">
      <alignment vertical="top"/>
    </xf>
    <xf numFmtId="0" fontId="2" fillId="0" borderId="1" xfId="0" applyFont="1" applyBorder="1" applyAlignment="1">
      <alignment vertical="top"/>
    </xf>
    <xf numFmtId="2" fontId="1" fillId="0" borderId="1" xfId="0" applyNumberFormat="1" applyFont="1" applyBorder="1" applyAlignment="1">
      <alignment horizontal="right" vertical="center" wrapText="1"/>
    </xf>
    <xf numFmtId="0" fontId="1" fillId="0" borderId="1" xfId="0" applyFont="1" applyBorder="1" applyAlignment="1">
      <alignment horizontal="right" vertical="center" wrapText="1"/>
    </xf>
    <xf numFmtId="0" fontId="2" fillId="0" borderId="0" xfId="0" applyFont="1"/>
    <xf numFmtId="0" fontId="24" fillId="0" borderId="0" xfId="0" applyFont="1" applyAlignment="1"/>
    <xf numFmtId="0" fontId="4" fillId="0" borderId="1" xfId="0" applyFont="1" applyBorder="1" applyAlignment="1">
      <alignment horizontal="center" vertical="center" wrapText="1"/>
    </xf>
    <xf numFmtId="0" fontId="22" fillId="33" borderId="1" xfId="0" applyFont="1" applyFill="1" applyBorder="1" applyAlignment="1">
      <alignment vertical="top"/>
    </xf>
    <xf numFmtId="0" fontId="23" fillId="33" borderId="1" xfId="0" applyFont="1" applyFill="1" applyBorder="1" applyAlignment="1">
      <alignment vertical="top"/>
    </xf>
    <xf numFmtId="0" fontId="14" fillId="0" borderId="1" xfId="0" applyFont="1" applyBorder="1"/>
    <xf numFmtId="0" fontId="14" fillId="34" borderId="0" xfId="0" applyFont="1" applyFill="1"/>
    <xf numFmtId="0" fontId="2" fillId="34" borderId="0" xfId="0" applyFont="1" applyFill="1"/>
    <xf numFmtId="0" fontId="0" fillId="0" borderId="1" xfId="0" applyBorder="1"/>
    <xf numFmtId="0" fontId="8" fillId="0" borderId="1" xfId="0" applyFont="1" applyBorder="1"/>
    <xf numFmtId="0" fontId="41" fillId="0" borderId="1" xfId="0" applyFont="1" applyBorder="1" applyAlignment="1">
      <alignment vertical="top"/>
    </xf>
    <xf numFmtId="0" fontId="1" fillId="0" borderId="0" xfId="0" applyFont="1" applyBorder="1"/>
    <xf numFmtId="0" fontId="42" fillId="0" borderId="1" xfId="0" applyFont="1" applyBorder="1" applyAlignment="1">
      <alignment vertical="top"/>
    </xf>
    <xf numFmtId="0" fontId="14" fillId="0" borderId="0" xfId="0" applyFont="1" applyFill="1"/>
    <xf numFmtId="0" fontId="14" fillId="35" borderId="0" xfId="0" applyFont="1" applyFill="1"/>
    <xf numFmtId="1" fontId="2" fillId="35" borderId="1" xfId="0" applyNumberFormat="1" applyFont="1" applyFill="1" applyBorder="1" applyAlignment="1">
      <alignment horizontal="center" vertical="center" wrapText="1"/>
    </xf>
    <xf numFmtId="1" fontId="2" fillId="0" borderId="1" xfId="0" applyNumberFormat="1" applyFont="1" applyBorder="1" applyAlignment="1">
      <alignment horizontal="center" vertical="center" wrapText="1"/>
    </xf>
    <xf numFmtId="1" fontId="5" fillId="0" borderId="6" xfId="0" applyNumberFormat="1" applyFont="1" applyBorder="1" applyAlignment="1">
      <alignment horizontal="center" vertical="center" wrapText="1" shrinkToFit="1"/>
    </xf>
    <xf numFmtId="1" fontId="11" fillId="0" borderId="6" xfId="0" applyNumberFormat="1" applyFont="1" applyBorder="1" applyAlignment="1">
      <alignment horizontal="center" vertical="center" wrapText="1" shrinkToFit="1"/>
    </xf>
    <xf numFmtId="1" fontId="5" fillId="35" borderId="6" xfId="0" applyNumberFormat="1" applyFont="1" applyFill="1" applyBorder="1" applyAlignment="1">
      <alignment horizontal="center" vertical="center" wrapText="1" shrinkToFit="1"/>
    </xf>
    <xf numFmtId="1" fontId="10" fillId="0" borderId="1" xfId="0" applyNumberFormat="1" applyFont="1" applyBorder="1" applyAlignment="1">
      <alignment horizontal="center" vertical="center" wrapText="1" shrinkToFit="1"/>
    </xf>
    <xf numFmtId="1" fontId="10" fillId="35" borderId="1" xfId="0" applyNumberFormat="1" applyFont="1" applyFill="1" applyBorder="1" applyAlignment="1">
      <alignment horizontal="center" vertical="center" wrapText="1" shrinkToFit="1"/>
    </xf>
    <xf numFmtId="1" fontId="14" fillId="0" borderId="1" xfId="0" applyNumberFormat="1" applyFont="1" applyBorder="1"/>
    <xf numFmtId="1" fontId="10" fillId="34" borderId="1" xfId="0" applyNumberFormat="1" applyFont="1" applyFill="1" applyBorder="1" applyAlignment="1">
      <alignment horizontal="center" vertical="center" wrapText="1" shrinkToFit="1"/>
    </xf>
    <xf numFmtId="1" fontId="2" fillId="34" borderId="1" xfId="0" applyNumberFormat="1" applyFont="1" applyFill="1" applyBorder="1" applyAlignment="1">
      <alignment horizontal="center" vertical="center" wrapText="1" shrinkToFit="1"/>
    </xf>
    <xf numFmtId="1" fontId="2" fillId="34" borderId="1" xfId="0" applyNumberFormat="1" applyFont="1" applyFill="1" applyBorder="1" applyAlignment="1">
      <alignment horizontal="center" vertical="center" wrapText="1"/>
    </xf>
    <xf numFmtId="1" fontId="14" fillId="34" borderId="1" xfId="0" applyNumberFormat="1" applyFont="1" applyFill="1" applyBorder="1"/>
    <xf numFmtId="1" fontId="8" fillId="0" borderId="1" xfId="0" applyNumberFormat="1" applyFont="1" applyBorder="1" applyAlignment="1">
      <alignment horizontal="center" vertical="center" wrapText="1" shrinkToFit="1"/>
    </xf>
    <xf numFmtId="1" fontId="2" fillId="34" borderId="1" xfId="0" applyNumberFormat="1" applyFont="1" applyFill="1" applyBorder="1"/>
    <xf numFmtId="1" fontId="2" fillId="0" borderId="1" xfId="0" applyNumberFormat="1" applyFont="1" applyBorder="1" applyAlignment="1">
      <alignment horizontal="center" vertical="center" wrapText="1" shrinkToFit="1"/>
    </xf>
    <xf numFmtId="1" fontId="2" fillId="0" borderId="1" xfId="0" applyNumberFormat="1" applyFont="1" applyBorder="1"/>
    <xf numFmtId="1" fontId="14" fillId="34" borderId="1" xfId="0" applyNumberFormat="1" applyFont="1" applyFill="1" applyBorder="1" applyAlignment="1">
      <alignment horizontal="center" vertical="center" wrapText="1" shrinkToFit="1"/>
    </xf>
    <xf numFmtId="1" fontId="2" fillId="34" borderId="1" xfId="0" applyNumberFormat="1" applyFont="1" applyFill="1" applyBorder="1" applyAlignment="1">
      <alignment vertical="center" wrapText="1"/>
    </xf>
    <xf numFmtId="1" fontId="14" fillId="0" borderId="1" xfId="0" applyNumberFormat="1" applyFont="1" applyBorder="1" applyAlignment="1">
      <alignment horizontal="center" vertical="center" wrapText="1" shrinkToFit="1"/>
    </xf>
    <xf numFmtId="0" fontId="0" fillId="0" borderId="0" xfId="0" applyFill="1"/>
    <xf numFmtId="0" fontId="24" fillId="0" borderId="0" xfId="0" applyFont="1" applyFill="1" applyAlignment="1"/>
    <xf numFmtId="1" fontId="5" fillId="34" borderId="1" xfId="0" applyNumberFormat="1" applyFont="1" applyFill="1" applyBorder="1" applyAlignment="1">
      <alignment horizontal="center" vertical="center"/>
    </xf>
    <xf numFmtId="0" fontId="14" fillId="34" borderId="1" xfId="0" applyFont="1" applyFill="1" applyBorder="1"/>
    <xf numFmtId="0" fontId="1" fillId="0" borderId="1" xfId="0" applyFont="1" applyBorder="1" applyAlignment="1">
      <alignment vertical="top"/>
    </xf>
    <xf numFmtId="0" fontId="24" fillId="0" borderId="0" xfId="0" applyFont="1" applyAlignment="1">
      <alignment horizontal="center"/>
    </xf>
    <xf numFmtId="0" fontId="43" fillId="0" borderId="0" xfId="0" applyFont="1" applyAlignment="1">
      <alignment horizontal="center"/>
    </xf>
    <xf numFmtId="0" fontId="44" fillId="0" borderId="0" xfId="0" applyFont="1" applyAlignment="1">
      <alignment horizontal="center"/>
    </xf>
    <xf numFmtId="0" fontId="14" fillId="33" borderId="0" xfId="0" applyFont="1" applyFill="1"/>
    <xf numFmtId="0" fontId="4" fillId="33" borderId="0" xfId="0" applyFont="1" applyFill="1" applyAlignment="1">
      <alignment horizontal="right"/>
    </xf>
    <xf numFmtId="0" fontId="0" fillId="33" borderId="0" xfId="0" applyFill="1" applyAlignment="1">
      <alignment horizontal="right"/>
    </xf>
    <xf numFmtId="164" fontId="14" fillId="0" borderId="0" xfId="1" applyFont="1"/>
    <xf numFmtId="164" fontId="17" fillId="0" borderId="0" xfId="1"/>
    <xf numFmtId="164" fontId="14" fillId="0" borderId="0" xfId="1" applyFont="1" applyAlignment="1">
      <alignment horizontal="center" vertical="center"/>
    </xf>
    <xf numFmtId="164" fontId="3" fillId="0" borderId="9" xfId="1" applyFont="1" applyBorder="1" applyAlignment="1">
      <alignment horizontal="center"/>
    </xf>
    <xf numFmtId="0" fontId="13" fillId="33" borderId="1" xfId="0" applyFont="1" applyFill="1" applyBorder="1" applyAlignment="1">
      <alignment horizontal="left" vertical="center" wrapText="1"/>
    </xf>
    <xf numFmtId="0" fontId="11" fillId="33" borderId="1" xfId="0" applyFont="1" applyFill="1" applyBorder="1" applyAlignment="1">
      <alignment horizontal="left" vertical="center" wrapText="1"/>
    </xf>
    <xf numFmtId="164" fontId="13" fillId="0" borderId="1" xfId="1" applyFont="1" applyBorder="1" applyAlignment="1">
      <alignment horizontal="left" vertical="center" wrapText="1" shrinkToFit="1"/>
    </xf>
    <xf numFmtId="1" fontId="47" fillId="0" borderId="1" xfId="1" applyNumberFormat="1" applyFont="1" applyBorder="1" applyAlignment="1">
      <alignment horizontal="center" vertical="center" wrapText="1" shrinkToFit="1"/>
    </xf>
    <xf numFmtId="1" fontId="14" fillId="0" borderId="0" xfId="1" applyNumberFormat="1" applyFont="1"/>
    <xf numFmtId="1" fontId="14" fillId="0" borderId="0" xfId="1" applyNumberFormat="1" applyFont="1" applyAlignment="1">
      <alignment horizontal="center"/>
    </xf>
    <xf numFmtId="1" fontId="14" fillId="0" borderId="0" xfId="1" applyNumberFormat="1" applyFont="1" applyAlignment="1">
      <alignment horizontal="center" vertical="center"/>
    </xf>
    <xf numFmtId="1" fontId="1" fillId="0" borderId="0" xfId="1" applyNumberFormat="1" applyFont="1" applyAlignment="1">
      <alignment horizontal="center" vertical="center"/>
    </xf>
    <xf numFmtId="1" fontId="3" fillId="0" borderId="9" xfId="1" applyNumberFormat="1" applyFont="1" applyBorder="1" applyAlignment="1">
      <alignment horizontal="center"/>
    </xf>
    <xf numFmtId="1" fontId="13" fillId="0" borderId="1" xfId="1" applyNumberFormat="1" applyFont="1" applyBorder="1" applyAlignment="1">
      <alignment horizontal="center" vertical="center" wrapText="1" shrinkToFit="1"/>
    </xf>
    <xf numFmtId="1" fontId="11" fillId="0" borderId="1" xfId="1" applyNumberFormat="1" applyFont="1" applyBorder="1" applyAlignment="1">
      <alignment horizontal="center"/>
    </xf>
    <xf numFmtId="1" fontId="11" fillId="0" borderId="1" xfId="1" applyNumberFormat="1" applyFont="1" applyBorder="1" applyAlignment="1">
      <alignment horizontal="center" vertical="center" wrapText="1" shrinkToFit="1"/>
    </xf>
    <xf numFmtId="1" fontId="14" fillId="0" borderId="0" xfId="1" applyNumberFormat="1" applyFont="1" applyAlignment="1">
      <alignment horizontal="right"/>
    </xf>
    <xf numFmtId="1" fontId="1" fillId="0" borderId="0" xfId="1" applyNumberFormat="1" applyFont="1" applyAlignment="1">
      <alignment vertical="center"/>
    </xf>
    <xf numFmtId="1" fontId="2" fillId="0" borderId="0" xfId="1" applyNumberFormat="1" applyFont="1"/>
    <xf numFmtId="1" fontId="17" fillId="0" borderId="0" xfId="1" applyNumberFormat="1"/>
    <xf numFmtId="1" fontId="1" fillId="0" borderId="0" xfId="1" applyNumberFormat="1" applyFont="1"/>
    <xf numFmtId="1" fontId="8" fillId="0" borderId="0" xfId="1" applyNumberFormat="1" applyFont="1" applyAlignment="1"/>
    <xf numFmtId="1" fontId="14" fillId="0" borderId="0" xfId="1" applyNumberFormat="1" applyFont="1" applyAlignment="1">
      <alignment horizontal="right" vertical="center"/>
    </xf>
    <xf numFmtId="1" fontId="8" fillId="0" borderId="0" xfId="1" applyNumberFormat="1" applyFont="1" applyAlignment="1">
      <alignment horizontal="center"/>
    </xf>
    <xf numFmtId="1" fontId="3" fillId="0" borderId="9" xfId="1" applyNumberFormat="1" applyFont="1" applyBorder="1" applyAlignment="1">
      <alignment horizontal="right"/>
    </xf>
    <xf numFmtId="1" fontId="11" fillId="0" borderId="1" xfId="1" applyNumberFormat="1" applyFont="1" applyBorder="1" applyAlignment="1">
      <alignment horizontal="center" textRotation="90" wrapText="1" shrinkToFit="1"/>
    </xf>
    <xf numFmtId="1" fontId="11" fillId="0" borderId="1" xfId="45" applyNumberFormat="1" applyFont="1" applyBorder="1" applyAlignment="1">
      <alignment horizontal="right" vertical="center" wrapText="1" shrinkToFit="1"/>
    </xf>
    <xf numFmtId="1" fontId="11" fillId="0" borderId="1" xfId="45" applyNumberFormat="1" applyFont="1" applyBorder="1" applyAlignment="1">
      <alignment horizontal="right" vertical="center" wrapText="1"/>
    </xf>
    <xf numFmtId="1" fontId="13" fillId="0" borderId="1" xfId="1" applyNumberFormat="1" applyFont="1" applyBorder="1" applyAlignment="1">
      <alignment vertical="center" wrapText="1" shrinkToFit="1"/>
    </xf>
    <xf numFmtId="1" fontId="11" fillId="0" borderId="1" xfId="46" applyNumberFormat="1" applyFont="1" applyBorder="1" applyAlignment="1">
      <alignment vertical="center" wrapText="1"/>
    </xf>
    <xf numFmtId="1" fontId="13" fillId="0" borderId="1" xfId="1" applyNumberFormat="1" applyFont="1" applyBorder="1" applyAlignment="1">
      <alignment horizontal="right" vertical="center" wrapText="1" shrinkToFit="1"/>
    </xf>
    <xf numFmtId="1" fontId="13" fillId="0" borderId="1" xfId="46" applyNumberFormat="1" applyFont="1" applyBorder="1" applyAlignment="1">
      <alignment horizontal="right" vertical="center" wrapText="1"/>
    </xf>
    <xf numFmtId="1" fontId="10" fillId="0" borderId="1" xfId="1" applyNumberFormat="1" applyFont="1" applyBorder="1" applyAlignment="1">
      <alignment horizontal="center" vertical="center" wrapText="1" shrinkToFit="1"/>
    </xf>
    <xf numFmtId="1" fontId="46" fillId="0" borderId="0" xfId="1" applyNumberFormat="1" applyFont="1" applyAlignment="1">
      <alignment horizontal="center"/>
    </xf>
    <xf numFmtId="1" fontId="1" fillId="0" borderId="0" xfId="1" applyNumberFormat="1" applyFont="1" applyAlignment="1">
      <alignment horizontal="right"/>
    </xf>
    <xf numFmtId="1" fontId="46" fillId="0" borderId="9" xfId="1" applyNumberFormat="1" applyFont="1" applyBorder="1" applyAlignment="1">
      <alignment horizontal="center"/>
    </xf>
    <xf numFmtId="1" fontId="5" fillId="0" borderId="1" xfId="1" applyNumberFormat="1" applyFont="1" applyBorder="1" applyAlignment="1">
      <alignment horizontal="center" vertical="center" wrapText="1" shrinkToFit="1"/>
    </xf>
    <xf numFmtId="1" fontId="5" fillId="0" borderId="1" xfId="1" applyNumberFormat="1" applyFont="1" applyBorder="1" applyAlignment="1">
      <alignment horizontal="center" vertical="center"/>
    </xf>
    <xf numFmtId="1" fontId="5" fillId="0" borderId="1" xfId="46" applyNumberFormat="1" applyFont="1" applyBorder="1" applyAlignment="1">
      <alignment horizontal="center" vertical="center" wrapText="1"/>
    </xf>
    <xf numFmtId="1" fontId="4" fillId="0" borderId="1" xfId="1" applyNumberFormat="1" applyFont="1" applyBorder="1" applyAlignment="1">
      <alignment horizontal="left" vertical="center" wrapText="1" shrinkToFit="1"/>
    </xf>
    <xf numFmtId="1" fontId="13" fillId="0" borderId="1" xfId="1" applyNumberFormat="1" applyFont="1" applyBorder="1" applyAlignment="1">
      <alignment horizontal="center" vertical="center" wrapText="1" shrinkToFit="1"/>
    </xf>
    <xf numFmtId="0" fontId="48" fillId="0" borderId="0" xfId="0" applyFont="1"/>
    <xf numFmtId="0" fontId="1" fillId="34" borderId="1" xfId="0" applyFont="1" applyFill="1" applyBorder="1"/>
    <xf numFmtId="1" fontId="13" fillId="37" borderId="1" xfId="1" applyNumberFormat="1" applyFont="1" applyFill="1" applyBorder="1" applyAlignment="1">
      <alignment vertical="center" wrapText="1" shrinkToFit="1"/>
    </xf>
    <xf numFmtId="1" fontId="11" fillId="37" borderId="1" xfId="46" applyNumberFormat="1" applyFont="1" applyFill="1" applyBorder="1" applyAlignment="1">
      <alignment vertical="center" wrapText="1"/>
    </xf>
    <xf numFmtId="1" fontId="11" fillId="33" borderId="1" xfId="46" applyNumberFormat="1" applyFont="1" applyFill="1" applyBorder="1" applyAlignment="1">
      <alignment vertical="center" wrapText="1"/>
    </xf>
    <xf numFmtId="1" fontId="11" fillId="36" borderId="1" xfId="46" applyNumberFormat="1" applyFont="1" applyFill="1" applyBorder="1" applyAlignment="1">
      <alignment vertical="center" wrapText="1"/>
    </xf>
    <xf numFmtId="1" fontId="4" fillId="0" borderId="1" xfId="1" applyNumberFormat="1" applyFont="1" applyBorder="1" applyAlignment="1">
      <alignment horizontal="right" vertical="center" wrapText="1" shrinkToFit="1"/>
    </xf>
    <xf numFmtId="0" fontId="11" fillId="0" borderId="1" xfId="0" applyFont="1" applyBorder="1" applyAlignment="1">
      <alignment horizontal="center" vertical="center" wrapText="1"/>
    </xf>
    <xf numFmtId="0" fontId="5" fillId="0" borderId="1" xfId="0" applyFont="1" applyBorder="1" applyAlignment="1">
      <alignment horizontal="center" vertical="center"/>
    </xf>
    <xf numFmtId="0" fontId="52" fillId="0" borderId="1" xfId="0" applyFont="1" applyBorder="1" applyAlignment="1">
      <alignment horizontal="center" vertical="center" wrapText="1"/>
    </xf>
    <xf numFmtId="0" fontId="50" fillId="34" borderId="1" xfId="0" applyFont="1" applyFill="1" applyBorder="1" applyAlignment="1">
      <alignment horizontal="center" vertical="center" wrapText="1"/>
    </xf>
    <xf numFmtId="0" fontId="5" fillId="34" borderId="1" xfId="0" applyFont="1" applyFill="1" applyBorder="1" applyAlignment="1">
      <alignment horizontal="center" vertical="center"/>
    </xf>
    <xf numFmtId="1" fontId="13" fillId="34" borderId="1" xfId="1" applyNumberFormat="1" applyFont="1" applyFill="1" applyBorder="1" applyAlignment="1">
      <alignment horizontal="right" vertical="center" wrapText="1" shrinkToFit="1"/>
    </xf>
    <xf numFmtId="0" fontId="11" fillId="34" borderId="1" xfId="0" applyFont="1" applyFill="1" applyBorder="1" applyAlignment="1">
      <alignment horizontal="center" vertical="center" wrapText="1"/>
    </xf>
    <xf numFmtId="0" fontId="0" fillId="34" borderId="0" xfId="0" applyFill="1"/>
    <xf numFmtId="0" fontId="22" fillId="34" borderId="0" xfId="0" applyFont="1" applyFill="1" applyBorder="1" applyAlignment="1">
      <alignment vertical="top"/>
    </xf>
    <xf numFmtId="1" fontId="5" fillId="0" borderId="1" xfId="1" applyNumberFormat="1" applyFont="1" applyFill="1" applyBorder="1" applyAlignment="1">
      <alignment horizontal="center" textRotation="90" wrapText="1" shrinkToFit="1"/>
    </xf>
    <xf numFmtId="1" fontId="11" fillId="0" borderId="1" xfId="1" applyNumberFormat="1" applyFont="1" applyFill="1" applyBorder="1" applyAlignment="1">
      <alignment horizontal="center" textRotation="90" wrapText="1" shrinkToFit="1"/>
    </xf>
    <xf numFmtId="1" fontId="13" fillId="33" borderId="1" xfId="0" applyNumberFormat="1" applyFont="1" applyFill="1" applyBorder="1" applyAlignment="1">
      <alignment horizontal="center" vertical="center" wrapText="1"/>
    </xf>
    <xf numFmtId="1" fontId="11" fillId="34" borderId="1" xfId="1" applyNumberFormat="1" applyFont="1" applyFill="1" applyBorder="1" applyAlignment="1">
      <alignment horizontal="center" vertical="center"/>
    </xf>
    <xf numFmtId="1" fontId="11" fillId="37" borderId="1" xfId="1" applyNumberFormat="1" applyFont="1" applyFill="1" applyBorder="1" applyAlignment="1">
      <alignment horizontal="center" vertical="center"/>
    </xf>
    <xf numFmtId="1" fontId="11" fillId="0" borderId="1" xfId="45" applyNumberFormat="1" applyFont="1" applyBorder="1" applyAlignment="1">
      <alignment horizontal="center" vertical="center" wrapText="1" shrinkToFit="1"/>
    </xf>
    <xf numFmtId="1" fontId="11" fillId="36" borderId="1" xfId="1" applyNumberFormat="1" applyFont="1" applyFill="1" applyBorder="1" applyAlignment="1">
      <alignment horizontal="center" vertical="center"/>
    </xf>
    <xf numFmtId="1" fontId="11" fillId="33" borderId="1" xfId="1" applyNumberFormat="1" applyFont="1" applyFill="1" applyBorder="1" applyAlignment="1">
      <alignment horizontal="center" vertical="center"/>
    </xf>
    <xf numFmtId="1" fontId="11" fillId="0" borderId="1" xfId="1" applyNumberFormat="1" applyFont="1" applyBorder="1" applyAlignment="1">
      <alignment horizontal="center" vertical="center"/>
    </xf>
    <xf numFmtId="1" fontId="11" fillId="37" borderId="1" xfId="46" applyNumberFormat="1" applyFont="1" applyFill="1" applyBorder="1" applyAlignment="1">
      <alignment horizontal="center" vertical="center" wrapText="1"/>
    </xf>
    <xf numFmtId="1" fontId="11" fillId="0" borderId="1" xfId="46" applyNumberFormat="1" applyFont="1" applyBorder="1" applyAlignment="1">
      <alignment horizontal="center" vertical="center" wrapText="1"/>
    </xf>
    <xf numFmtId="1" fontId="11" fillId="36" borderId="1" xfId="46" applyNumberFormat="1" applyFont="1" applyFill="1" applyBorder="1" applyAlignment="1">
      <alignment horizontal="center" vertical="center" wrapText="1"/>
    </xf>
    <xf numFmtId="1" fontId="11" fillId="33" borderId="1" xfId="46" applyNumberFormat="1" applyFont="1" applyFill="1" applyBorder="1" applyAlignment="1">
      <alignment horizontal="center" vertical="center" wrapText="1"/>
    </xf>
    <xf numFmtId="1" fontId="11" fillId="0" borderId="1" xfId="45" applyNumberFormat="1" applyFont="1" applyBorder="1" applyAlignment="1">
      <alignment horizontal="center" vertical="center" wrapText="1"/>
    </xf>
    <xf numFmtId="0" fontId="11" fillId="34" borderId="1" xfId="48" applyFont="1" applyFill="1" applyBorder="1" applyAlignment="1">
      <alignment horizontal="center" vertical="center"/>
    </xf>
    <xf numFmtId="0" fontId="11" fillId="0" borderId="1" xfId="48" applyFont="1" applyBorder="1" applyAlignment="1">
      <alignment horizontal="center" vertical="center"/>
    </xf>
    <xf numFmtId="165" fontId="11" fillId="37" borderId="1" xfId="46" applyNumberFormat="1" applyFont="1" applyFill="1" applyBorder="1" applyAlignment="1">
      <alignment horizontal="center" vertical="center" wrapText="1"/>
    </xf>
    <xf numFmtId="165" fontId="11" fillId="0" borderId="1" xfId="46" applyNumberFormat="1" applyFont="1" applyBorder="1" applyAlignment="1">
      <alignment horizontal="center" vertical="center" wrapText="1"/>
    </xf>
    <xf numFmtId="1" fontId="11" fillId="34" borderId="1" xfId="46" applyNumberFormat="1" applyFont="1" applyFill="1" applyBorder="1" applyAlignment="1">
      <alignment horizontal="center" vertical="center" wrapText="1"/>
    </xf>
    <xf numFmtId="1" fontId="13" fillId="34" borderId="1" xfId="46" applyNumberFormat="1" applyFont="1" applyFill="1" applyBorder="1" applyAlignment="1">
      <alignment horizontal="center" vertical="center" wrapText="1"/>
    </xf>
    <xf numFmtId="0" fontId="51" fillId="0" borderId="1" xfId="0" applyFont="1" applyBorder="1" applyAlignment="1">
      <alignment horizontal="center"/>
    </xf>
    <xf numFmtId="1" fontId="13" fillId="34" borderId="1" xfId="1" applyNumberFormat="1" applyFont="1" applyFill="1" applyBorder="1" applyAlignment="1">
      <alignment horizontal="center" vertical="center"/>
    </xf>
    <xf numFmtId="0" fontId="4" fillId="0" borderId="6" xfId="0" applyFont="1" applyBorder="1" applyAlignment="1">
      <alignment horizontal="center" vertical="center" wrapText="1"/>
    </xf>
    <xf numFmtId="0" fontId="50" fillId="33" borderId="1" xfId="0" applyFont="1" applyFill="1" applyBorder="1" applyAlignment="1">
      <alignment horizontal="left" vertical="center" wrapText="1"/>
    </xf>
    <xf numFmtId="0" fontId="22"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2"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1" fontId="10" fillId="34" borderId="1" xfId="1" applyNumberFormat="1" applyFont="1" applyFill="1" applyBorder="1" applyAlignment="1">
      <alignment horizontal="center" vertical="center" wrapText="1" shrinkToFit="1"/>
    </xf>
    <xf numFmtId="0" fontId="22" fillId="0" borderId="7" xfId="3" applyFont="1" applyFill="1" applyBorder="1" applyAlignment="1">
      <alignment vertical="top"/>
    </xf>
    <xf numFmtId="2" fontId="14" fillId="0" borderId="0" xfId="1" applyNumberFormat="1" applyFont="1"/>
    <xf numFmtId="0" fontId="4"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24" fillId="0" borderId="0" xfId="0" applyFont="1" applyAlignment="1">
      <alignment horizontal="center"/>
    </xf>
    <xf numFmtId="0" fontId="19" fillId="0" borderId="0" xfId="0" applyFont="1" applyAlignment="1">
      <alignment horizontal="center"/>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 xfId="0" applyFont="1" applyBorder="1" applyAlignment="1">
      <alignment horizontal="left" wrapText="1"/>
    </xf>
    <xf numFmtId="0" fontId="4" fillId="0" borderId="3" xfId="0" applyFont="1" applyBorder="1" applyAlignment="1">
      <alignment horizontal="left" wrapText="1"/>
    </xf>
    <xf numFmtId="0" fontId="4" fillId="0" borderId="4" xfId="0" applyFont="1" applyBorder="1" applyAlignment="1">
      <alignment horizontal="left" wrapText="1"/>
    </xf>
    <xf numFmtId="0" fontId="1" fillId="0" borderId="0" xfId="0" applyFont="1" applyAlignment="1">
      <alignment horizontal="center" wrapText="1"/>
    </xf>
    <xf numFmtId="0" fontId="3" fillId="0" borderId="0" xfId="0" applyFont="1" applyAlignment="1">
      <alignment horizontal="center"/>
    </xf>
    <xf numFmtId="0" fontId="1" fillId="0" borderId="0" xfId="0" applyFont="1" applyAlignment="1">
      <alignment horizontal="right"/>
    </xf>
    <xf numFmtId="0" fontId="20" fillId="0" borderId="0" xfId="0" applyFont="1" applyAlignment="1">
      <alignment horizontal="center"/>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3" xfId="0" applyFont="1" applyBorder="1" applyAlignment="1">
      <alignment horizontal="center" vertical="center" wrapText="1"/>
    </xf>
    <xf numFmtId="0" fontId="8" fillId="0" borderId="0" xfId="0" applyFont="1" applyAlignment="1">
      <alignment horizontal="center" wrapText="1"/>
    </xf>
    <xf numFmtId="0" fontId="8" fillId="0" borderId="0" xfId="0" applyFont="1" applyAlignment="1">
      <alignment horizontal="center"/>
    </xf>
    <xf numFmtId="0" fontId="14" fillId="0" borderId="9" xfId="0" applyFont="1" applyBorder="1" applyAlignment="1">
      <alignment horizontal="center"/>
    </xf>
    <xf numFmtId="0" fontId="14" fillId="0" borderId="10" xfId="0" applyFont="1" applyBorder="1" applyAlignment="1">
      <alignment horizontal="center" vertical="center" wrapText="1" shrinkToFit="1"/>
    </xf>
    <xf numFmtId="0" fontId="14" fillId="0" borderId="11" xfId="0" applyFont="1" applyBorder="1" applyAlignment="1">
      <alignment horizontal="center" vertical="center" wrapText="1" shrinkToFit="1"/>
    </xf>
    <xf numFmtId="0" fontId="14" fillId="0" borderId="12" xfId="0" applyFont="1" applyBorder="1" applyAlignment="1">
      <alignment horizontal="center" vertical="center" wrapText="1" shrinkToFit="1"/>
    </xf>
    <xf numFmtId="0" fontId="2" fillId="0" borderId="10" xfId="0" applyFont="1" applyBorder="1" applyAlignment="1">
      <alignment horizontal="center" vertical="center" wrapText="1" shrinkToFit="1"/>
    </xf>
    <xf numFmtId="0" fontId="2" fillId="0" borderId="11" xfId="0" applyFont="1" applyBorder="1" applyAlignment="1">
      <alignment horizontal="center" vertical="center" wrapText="1" shrinkToFit="1"/>
    </xf>
    <xf numFmtId="0" fontId="2" fillId="0" borderId="12" xfId="0" applyFont="1" applyBorder="1" applyAlignment="1">
      <alignment horizontal="center" vertical="center" wrapText="1" shrinkToFit="1"/>
    </xf>
    <xf numFmtId="0" fontId="2" fillId="0" borderId="2" xfId="0" applyFont="1" applyBorder="1" applyAlignment="1">
      <alignment horizontal="center" vertical="center" wrapText="1" shrinkToFit="1"/>
    </xf>
    <xf numFmtId="0" fontId="0" fillId="0" borderId="4" xfId="0" applyFont="1" applyBorder="1" applyAlignment="1">
      <alignment vertical="center" wrapText="1"/>
    </xf>
    <xf numFmtId="0" fontId="5" fillId="0" borderId="2" xfId="0" applyFont="1" applyBorder="1" applyAlignment="1">
      <alignment horizontal="center" vertical="center" wrapText="1" shrinkToFit="1"/>
    </xf>
    <xf numFmtId="0" fontId="0" fillId="0" borderId="4" xfId="0" applyBorder="1" applyAlignment="1">
      <alignmen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13" fillId="0" borderId="2" xfId="0" applyFont="1" applyBorder="1" applyAlignment="1">
      <alignment horizontal="center" wrapText="1"/>
    </xf>
    <xf numFmtId="0" fontId="13" fillId="0" borderId="3" xfId="0" applyFont="1" applyBorder="1" applyAlignment="1">
      <alignment horizontal="center"/>
    </xf>
    <xf numFmtId="0" fontId="13" fillId="0" borderId="4"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5" fillId="0" borderId="5" xfId="0" applyFont="1" applyBorder="1" applyAlignment="1">
      <alignment horizontal="center" wrapText="1"/>
    </xf>
    <xf numFmtId="0" fontId="5" fillId="0" borderId="6" xfId="0" applyFont="1" applyBorder="1" applyAlignment="1">
      <alignment horizontal="center" wrapText="1"/>
    </xf>
    <xf numFmtId="1" fontId="4" fillId="0" borderId="5" xfId="0" applyNumberFormat="1" applyFont="1" applyBorder="1" applyAlignment="1">
      <alignment horizontal="center" vertical="center" wrapText="1"/>
    </xf>
    <xf numFmtId="1" fontId="4" fillId="0" borderId="7" xfId="0" applyNumberFormat="1" applyFont="1" applyBorder="1" applyAlignment="1">
      <alignment horizontal="center" vertical="center" wrapText="1"/>
    </xf>
    <xf numFmtId="1" fontId="4" fillId="0" borderId="6" xfId="0" applyNumberFormat="1" applyFont="1" applyBorder="1" applyAlignment="1">
      <alignment horizontal="center" vertical="center" wrapText="1"/>
    </xf>
    <xf numFmtId="1" fontId="1" fillId="0" borderId="2" xfId="0" applyNumberFormat="1" applyFont="1" applyBorder="1" applyAlignment="1">
      <alignment horizontal="center" vertical="center" wrapText="1" shrinkToFit="1"/>
    </xf>
    <xf numFmtId="1" fontId="0" fillId="0" borderId="4" xfId="0" applyNumberFormat="1" applyBorder="1" applyAlignment="1">
      <alignment horizontal="center" vertical="center" wrapText="1" shrinkToFit="1"/>
    </xf>
    <xf numFmtId="1" fontId="2" fillId="0" borderId="2" xfId="0" applyNumberFormat="1" applyFont="1" applyBorder="1" applyAlignment="1">
      <alignment horizontal="center" vertical="center" wrapText="1" shrinkToFit="1"/>
    </xf>
    <xf numFmtId="1" fontId="0" fillId="0" borderId="4" xfId="0" applyNumberFormat="1" applyFont="1" applyBorder="1" applyAlignment="1">
      <alignment horizontal="center" vertical="center" wrapText="1"/>
    </xf>
    <xf numFmtId="1" fontId="8" fillId="0" borderId="10" xfId="0" applyNumberFormat="1" applyFont="1" applyBorder="1" applyAlignment="1">
      <alignment horizontal="center" vertical="center" wrapText="1" shrinkToFit="1"/>
    </xf>
    <xf numFmtId="1" fontId="8" fillId="0" borderId="11" xfId="0" applyNumberFormat="1" applyFont="1" applyBorder="1" applyAlignment="1">
      <alignment horizontal="center" vertical="center" wrapText="1" shrinkToFit="1"/>
    </xf>
    <xf numFmtId="1" fontId="8" fillId="0" borderId="12" xfId="0" applyNumberFormat="1" applyFont="1" applyBorder="1" applyAlignment="1">
      <alignment horizontal="center" vertical="center" wrapText="1" shrinkToFit="1"/>
    </xf>
    <xf numFmtId="1" fontId="4" fillId="0" borderId="2" xfId="0" applyNumberFormat="1" applyFont="1" applyBorder="1" applyAlignment="1">
      <alignment horizontal="center" vertical="center" wrapText="1"/>
    </xf>
    <xf numFmtId="1" fontId="4" fillId="0" borderId="3" xfId="0" applyNumberFormat="1" applyFont="1" applyBorder="1" applyAlignment="1">
      <alignment horizontal="center" vertical="center" wrapText="1"/>
    </xf>
    <xf numFmtId="1" fontId="4" fillId="0" borderId="4" xfId="0" applyNumberFormat="1" applyFont="1" applyBorder="1" applyAlignment="1">
      <alignment horizontal="center" vertical="center" wrapText="1"/>
    </xf>
    <xf numFmtId="0" fontId="19" fillId="33" borderId="0" xfId="0" applyFont="1" applyFill="1" applyAlignment="1">
      <alignment horizontal="center"/>
    </xf>
    <xf numFmtId="0" fontId="8" fillId="33" borderId="0" xfId="0" applyFont="1" applyFill="1" applyAlignment="1">
      <alignment horizontal="center" wrapText="1"/>
    </xf>
    <xf numFmtId="0" fontId="4" fillId="33" borderId="0" xfId="0" applyFont="1" applyFill="1" applyAlignment="1">
      <alignment horizontal="right"/>
    </xf>
    <xf numFmtId="0" fontId="0" fillId="33" borderId="0" xfId="0" applyFill="1" applyAlignment="1">
      <alignment horizontal="right"/>
    </xf>
    <xf numFmtId="1" fontId="1" fillId="0" borderId="2" xfId="0" applyNumberFormat="1" applyFont="1" applyBorder="1" applyAlignment="1">
      <alignment horizontal="center" vertical="center" wrapText="1"/>
    </xf>
    <xf numFmtId="1" fontId="1" fillId="0" borderId="3" xfId="0" applyNumberFormat="1" applyFont="1" applyBorder="1" applyAlignment="1">
      <alignment horizontal="center" vertical="center" wrapText="1"/>
    </xf>
    <xf numFmtId="1" fontId="0" fillId="0" borderId="3" xfId="0" applyNumberFormat="1" applyBorder="1" applyAlignment="1">
      <alignment horizontal="center" vertical="center" wrapText="1"/>
    </xf>
    <xf numFmtId="1" fontId="0" fillId="0" borderId="4" xfId="0" applyNumberFormat="1" applyBorder="1" applyAlignment="1">
      <alignment horizontal="center" vertical="center" wrapText="1"/>
    </xf>
    <xf numFmtId="0" fontId="24" fillId="0" borderId="0" xfId="0" applyFont="1" applyFill="1" applyAlignment="1">
      <alignment horizontal="center"/>
    </xf>
    <xf numFmtId="1" fontId="1" fillId="0" borderId="10" xfId="0" applyNumberFormat="1" applyFont="1" applyBorder="1" applyAlignment="1">
      <alignment horizontal="center" vertical="center" wrapText="1" shrinkToFit="1"/>
    </xf>
    <xf numFmtId="1" fontId="1" fillId="0" borderId="11" xfId="0" applyNumberFormat="1" applyFont="1" applyBorder="1" applyAlignment="1">
      <alignment horizontal="center" vertical="center" wrapText="1" shrinkToFit="1"/>
    </xf>
    <xf numFmtId="1" fontId="1" fillId="0" borderId="12" xfId="0" applyNumberFormat="1" applyFont="1" applyBorder="1" applyAlignment="1">
      <alignment horizontal="center" vertical="center" wrapText="1" shrinkToFit="1"/>
    </xf>
    <xf numFmtId="1" fontId="0" fillId="0" borderId="4" xfId="0" applyNumberFormat="1" applyFont="1" applyBorder="1" applyAlignment="1">
      <alignment vertical="center" wrapText="1"/>
    </xf>
    <xf numFmtId="1" fontId="4" fillId="0" borderId="2" xfId="0" applyNumberFormat="1" applyFont="1" applyBorder="1" applyAlignment="1">
      <alignment horizontal="center" vertical="center" wrapText="1" shrinkToFit="1"/>
    </xf>
    <xf numFmtId="1" fontId="15" fillId="0" borderId="4" xfId="0" applyNumberFormat="1" applyFont="1" applyBorder="1" applyAlignment="1">
      <alignment horizontal="center" vertical="center" wrapText="1" shrinkToFit="1"/>
    </xf>
    <xf numFmtId="0" fontId="1" fillId="0" borderId="1"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1" xfId="0" applyFont="1" applyBorder="1" applyAlignment="1">
      <alignment horizontal="center" vertical="center"/>
    </xf>
    <xf numFmtId="0" fontId="2" fillId="0" borderId="0" xfId="0" applyFont="1" applyAlignment="1">
      <alignment wrapText="1"/>
    </xf>
    <xf numFmtId="0" fontId="2" fillId="0" borderId="8" xfId="0" applyFont="1" applyBorder="1" applyAlignment="1">
      <alignment wrapText="1" shrinkToFi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8" fillId="0" borderId="1" xfId="0" applyFont="1" applyBorder="1" applyAlignment="1">
      <alignment horizontal="center" vertical="center" wrapText="1"/>
    </xf>
    <xf numFmtId="0" fontId="2" fillId="0" borderId="0" xfId="0" applyFont="1"/>
    <xf numFmtId="0" fontId="2" fillId="0" borderId="0" xfId="0" applyFont="1" applyFill="1" applyBorder="1"/>
    <xf numFmtId="0" fontId="0" fillId="0" borderId="0" xfId="0" applyAlignment="1"/>
    <xf numFmtId="165" fontId="5" fillId="0" borderId="2" xfId="1" applyNumberFormat="1" applyFont="1" applyBorder="1" applyAlignment="1">
      <alignment horizontal="center" vertical="center" wrapText="1" shrinkToFit="1"/>
    </xf>
    <xf numFmtId="165" fontId="5" fillId="0" borderId="4" xfId="1" applyNumberFormat="1" applyFont="1" applyBorder="1" applyAlignment="1">
      <alignment horizontal="center" vertical="center" wrapText="1" shrinkToFit="1"/>
    </xf>
    <xf numFmtId="1" fontId="24" fillId="0" borderId="0" xfId="1" applyNumberFormat="1" applyFont="1" applyAlignment="1">
      <alignment horizontal="center" wrapText="1"/>
    </xf>
    <xf numFmtId="1" fontId="46" fillId="0" borderId="0" xfId="1" applyNumberFormat="1" applyFont="1" applyAlignment="1">
      <alignment horizontal="center"/>
    </xf>
    <xf numFmtId="1" fontId="1" fillId="0" borderId="0" xfId="1" applyNumberFormat="1" applyFont="1" applyAlignment="1">
      <alignment horizontal="center" vertical="center"/>
    </xf>
    <xf numFmtId="1" fontId="8" fillId="0" borderId="0" xfId="1" applyNumberFormat="1" applyFont="1" applyAlignment="1">
      <alignment horizontal="center" vertical="center"/>
    </xf>
    <xf numFmtId="1" fontId="8" fillId="0" borderId="0" xfId="1" applyNumberFormat="1" applyFont="1" applyAlignment="1">
      <alignment horizontal="center"/>
    </xf>
    <xf numFmtId="1" fontId="4" fillId="0" borderId="5" xfId="1" applyNumberFormat="1" applyFont="1" applyBorder="1" applyAlignment="1">
      <alignment horizontal="center" vertical="center" shrinkToFit="1"/>
    </xf>
    <xf numFmtId="1" fontId="4" fillId="0" borderId="7" xfId="1" applyNumberFormat="1" applyFont="1" applyBorder="1" applyAlignment="1">
      <alignment horizontal="center" vertical="center" shrinkToFit="1"/>
    </xf>
    <xf numFmtId="1" fontId="4" fillId="0" borderId="6" xfId="1" applyNumberFormat="1" applyFont="1" applyBorder="1" applyAlignment="1">
      <alignment horizontal="center" vertical="center" shrinkToFit="1"/>
    </xf>
    <xf numFmtId="1" fontId="4" fillId="0" borderId="5" xfId="1" applyNumberFormat="1" applyFont="1" applyBorder="1" applyAlignment="1">
      <alignment horizontal="center" vertical="center" wrapText="1" shrinkToFit="1"/>
    </xf>
    <xf numFmtId="1" fontId="4" fillId="0" borderId="7" xfId="1" applyNumberFormat="1" applyFont="1" applyBorder="1" applyAlignment="1">
      <alignment horizontal="center" vertical="center" wrapText="1" shrinkToFit="1"/>
    </xf>
    <xf numFmtId="1" fontId="4" fillId="0" borderId="6" xfId="1" applyNumberFormat="1" applyFont="1" applyBorder="1" applyAlignment="1">
      <alignment horizontal="center" vertical="center" wrapText="1" shrinkToFit="1"/>
    </xf>
    <xf numFmtId="1" fontId="4" fillId="0" borderId="1" xfId="1" applyNumberFormat="1" applyFont="1" applyFill="1" applyBorder="1" applyAlignment="1">
      <alignment horizontal="center" vertical="center" wrapText="1" shrinkToFit="1"/>
    </xf>
    <xf numFmtId="1" fontId="1" fillId="0" borderId="1" xfId="1" applyNumberFormat="1" applyFont="1" applyFill="1" applyBorder="1" applyAlignment="1">
      <alignment horizontal="center"/>
    </xf>
    <xf numFmtId="1" fontId="4" fillId="0" borderId="1" xfId="1" applyNumberFormat="1" applyFont="1" applyFill="1" applyBorder="1" applyAlignment="1">
      <alignment horizontal="center" vertical="center" wrapText="1"/>
    </xf>
    <xf numFmtId="1" fontId="4" fillId="0" borderId="1" xfId="1" applyNumberFormat="1" applyFont="1" applyFill="1" applyBorder="1" applyAlignment="1">
      <alignment horizontal="center" wrapText="1"/>
    </xf>
    <xf numFmtId="1" fontId="4" fillId="0" borderId="1" xfId="1" applyNumberFormat="1" applyFont="1" applyFill="1" applyBorder="1" applyAlignment="1">
      <alignment horizontal="center"/>
    </xf>
    <xf numFmtId="1" fontId="14" fillId="0" borderId="2" xfId="1" applyNumberFormat="1" applyFont="1" applyBorder="1" applyAlignment="1">
      <alignment horizontal="center"/>
    </xf>
    <xf numFmtId="1" fontId="14" fillId="0" borderId="3" xfId="1" applyNumberFormat="1" applyFont="1" applyBorder="1" applyAlignment="1">
      <alignment horizontal="center"/>
    </xf>
    <xf numFmtId="1" fontId="14" fillId="0" borderId="4" xfId="1" applyNumberFormat="1" applyFont="1" applyBorder="1" applyAlignment="1">
      <alignment horizontal="center"/>
    </xf>
    <xf numFmtId="1" fontId="13" fillId="33" borderId="2" xfId="0" applyNumberFormat="1" applyFont="1" applyFill="1" applyBorder="1" applyAlignment="1">
      <alignment horizontal="center" vertical="center" wrapText="1"/>
    </xf>
    <xf numFmtId="1" fontId="13" fillId="33" borderId="3" xfId="0" applyNumberFormat="1" applyFont="1" applyFill="1" applyBorder="1" applyAlignment="1">
      <alignment horizontal="center" vertical="center" wrapText="1"/>
    </xf>
    <xf numFmtId="1" fontId="13" fillId="33" borderId="4" xfId="0" applyNumberFormat="1" applyFont="1" applyFill="1" applyBorder="1" applyAlignment="1">
      <alignment horizontal="center" vertical="center" wrapText="1"/>
    </xf>
    <xf numFmtId="165" fontId="13" fillId="33" borderId="2" xfId="0" applyNumberFormat="1" applyFont="1" applyFill="1" applyBorder="1" applyAlignment="1">
      <alignment horizontal="center" vertical="center" wrapText="1"/>
    </xf>
    <xf numFmtId="165" fontId="13" fillId="33" borderId="4" xfId="0" applyNumberFormat="1" applyFont="1" applyFill="1" applyBorder="1" applyAlignment="1">
      <alignment horizontal="center" vertical="center" wrapText="1"/>
    </xf>
    <xf numFmtId="165" fontId="11" fillId="33" borderId="2" xfId="0" applyNumberFormat="1" applyFont="1" applyFill="1" applyBorder="1" applyAlignment="1">
      <alignment horizontal="center" vertical="center" wrapText="1"/>
    </xf>
    <xf numFmtId="165" fontId="11" fillId="33" borderId="4" xfId="0" applyNumberFormat="1" applyFont="1" applyFill="1" applyBorder="1" applyAlignment="1">
      <alignment horizontal="center" vertical="center" wrapText="1"/>
    </xf>
    <xf numFmtId="1" fontId="11" fillId="0" borderId="2" xfId="45" applyNumberFormat="1" applyFont="1" applyBorder="1" applyAlignment="1">
      <alignment horizontal="center" vertical="center" wrapText="1"/>
    </xf>
    <xf numFmtId="1" fontId="11" fillId="0" borderId="3" xfId="45" applyNumberFormat="1" applyFont="1" applyBorder="1" applyAlignment="1">
      <alignment horizontal="center" vertical="center" wrapText="1"/>
    </xf>
    <xf numFmtId="1" fontId="11" fillId="0" borderId="4" xfId="45" applyNumberFormat="1" applyFont="1" applyBorder="1" applyAlignment="1">
      <alignment horizontal="center" vertical="center" wrapText="1"/>
    </xf>
    <xf numFmtId="164" fontId="1" fillId="0" borderId="0" xfId="1" applyFont="1" applyAlignment="1">
      <alignment horizontal="center" vertical="center"/>
    </xf>
    <xf numFmtId="164" fontId="8" fillId="0" borderId="0" xfId="1" applyFont="1" applyAlignment="1">
      <alignment horizontal="center" vertical="center"/>
    </xf>
    <xf numFmtId="164" fontId="8" fillId="0" borderId="0" xfId="1" applyFont="1" applyAlignment="1">
      <alignment horizontal="center" wrapText="1"/>
    </xf>
    <xf numFmtId="1" fontId="13" fillId="0" borderId="1" xfId="1" applyNumberFormat="1" applyFont="1" applyBorder="1" applyAlignment="1">
      <alignment horizontal="center" vertical="center" wrapText="1" shrinkToFit="1"/>
    </xf>
    <xf numFmtId="164" fontId="13" fillId="0" borderId="5" xfId="1" applyFont="1" applyBorder="1" applyAlignment="1">
      <alignment horizontal="center" vertical="center" wrapText="1" shrinkToFit="1"/>
    </xf>
    <xf numFmtId="164" fontId="13" fillId="0" borderId="7" xfId="1" applyFont="1" applyBorder="1" applyAlignment="1">
      <alignment horizontal="center" vertical="center" wrapText="1" shrinkToFit="1"/>
    </xf>
    <xf numFmtId="164" fontId="13" fillId="0" borderId="6" xfId="1" applyFont="1" applyBorder="1" applyAlignment="1">
      <alignment horizontal="center" vertical="center" wrapText="1" shrinkToFit="1"/>
    </xf>
    <xf numFmtId="1" fontId="13" fillId="0" borderId="5" xfId="1" applyNumberFormat="1" applyFont="1" applyBorder="1" applyAlignment="1">
      <alignment horizontal="center" vertical="center" wrapText="1" shrinkToFit="1"/>
    </xf>
    <xf numFmtId="1" fontId="13" fillId="0" borderId="7" xfId="1" applyNumberFormat="1" applyFont="1" applyBorder="1" applyAlignment="1">
      <alignment horizontal="center" vertical="center" wrapText="1" shrinkToFit="1"/>
    </xf>
    <xf numFmtId="1" fontId="13" fillId="0" borderId="6" xfId="1" applyNumberFormat="1" applyFont="1" applyBorder="1" applyAlignment="1">
      <alignment horizontal="center" vertical="center" wrapText="1" shrinkToFit="1"/>
    </xf>
    <xf numFmtId="1" fontId="13" fillId="0" borderId="1" xfId="1" applyNumberFormat="1" applyFont="1" applyBorder="1" applyAlignment="1">
      <alignment horizontal="center"/>
    </xf>
    <xf numFmtId="1" fontId="11" fillId="33" borderId="2" xfId="0" applyNumberFormat="1" applyFont="1" applyFill="1" applyBorder="1" applyAlignment="1">
      <alignment horizontal="center" vertical="center" wrapText="1"/>
    </xf>
    <xf numFmtId="1" fontId="11" fillId="33" borderId="3" xfId="0" applyNumberFormat="1" applyFont="1" applyFill="1" applyBorder="1" applyAlignment="1">
      <alignment horizontal="center" vertical="center" wrapText="1"/>
    </xf>
    <xf numFmtId="1" fontId="11" fillId="33" borderId="4" xfId="0" applyNumberFormat="1" applyFont="1" applyFill="1" applyBorder="1" applyAlignment="1">
      <alignment horizontal="center" vertical="center" wrapText="1"/>
    </xf>
    <xf numFmtId="165" fontId="13" fillId="0" borderId="2" xfId="1" applyNumberFormat="1" applyFont="1" applyBorder="1" applyAlignment="1">
      <alignment horizontal="center" vertical="center" wrapText="1" shrinkToFit="1"/>
    </xf>
    <xf numFmtId="165" fontId="13" fillId="0" borderId="4" xfId="1" applyNumberFormat="1" applyFont="1" applyBorder="1" applyAlignment="1">
      <alignment horizontal="center" vertical="center" wrapText="1" shrinkToFit="1"/>
    </xf>
    <xf numFmtId="164" fontId="13" fillId="0" borderId="2" xfId="1" applyFont="1" applyBorder="1" applyAlignment="1">
      <alignment horizontal="left" vertical="center" wrapText="1" shrinkToFit="1"/>
    </xf>
    <xf numFmtId="164" fontId="13" fillId="0" borderId="3" xfId="1" applyFont="1" applyBorder="1" applyAlignment="1">
      <alignment horizontal="left" vertical="center" wrapText="1" shrinkToFit="1"/>
    </xf>
    <xf numFmtId="164" fontId="13" fillId="0" borderId="4" xfId="1" applyFont="1" applyBorder="1" applyAlignment="1">
      <alignment horizontal="left" vertical="center" wrapText="1" shrinkToFit="1"/>
    </xf>
    <xf numFmtId="0" fontId="24" fillId="0" borderId="0" xfId="0" applyFont="1" applyAlignment="1">
      <alignment horizontal="center" wrapText="1"/>
    </xf>
    <xf numFmtId="0" fontId="42" fillId="0" borderId="0" xfId="0" applyFont="1"/>
    <xf numFmtId="0" fontId="24" fillId="0" borderId="0" xfId="0" applyFont="1"/>
    <xf numFmtId="0" fontId="44" fillId="0" borderId="0" xfId="0" applyFont="1" applyAlignment="1">
      <alignment horizontal="center"/>
    </xf>
    <xf numFmtId="0" fontId="24" fillId="0" borderId="1" xfId="0" applyFont="1" applyFill="1" applyBorder="1" applyAlignment="1">
      <alignment horizontal="center" vertical="center"/>
    </xf>
    <xf numFmtId="0" fontId="24" fillId="0" borderId="1" xfId="0" applyFont="1" applyFill="1" applyBorder="1" applyAlignment="1">
      <alignment horizontal="center" vertical="center" wrapText="1"/>
    </xf>
    <xf numFmtId="0" fontId="42" fillId="0" borderId="1" xfId="0" applyFont="1" applyBorder="1"/>
    <xf numFmtId="0" fontId="53" fillId="0" borderId="1" xfId="0" applyFont="1" applyFill="1" applyBorder="1" applyAlignment="1">
      <alignment horizontal="center" vertical="center" wrapText="1"/>
    </xf>
    <xf numFmtId="0" fontId="55" fillId="38" borderId="1"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55" fillId="38" borderId="1" xfId="0" applyFont="1" applyFill="1" applyBorder="1" applyAlignment="1">
      <alignment horizontal="center" vertical="center"/>
    </xf>
    <xf numFmtId="0" fontId="56" fillId="0" borderId="1" xfId="0" applyFont="1" applyFill="1" applyBorder="1" applyAlignment="1">
      <alignment horizontal="center" vertical="center"/>
    </xf>
    <xf numFmtId="0" fontId="56" fillId="0" borderId="1" xfId="0" applyFont="1" applyFill="1" applyBorder="1" applyAlignment="1">
      <alignment horizontal="center" vertical="center" wrapText="1"/>
    </xf>
    <xf numFmtId="0" fontId="57" fillId="0" borderId="1" xfId="0" applyFont="1" applyFill="1" applyBorder="1" applyAlignment="1">
      <alignment horizontal="center" vertical="center" wrapText="1"/>
    </xf>
    <xf numFmtId="0" fontId="55" fillId="38" borderId="1" xfId="0" applyFont="1" applyFill="1" applyBorder="1"/>
    <xf numFmtId="0" fontId="58" fillId="0" borderId="1" xfId="0" applyFont="1" applyFill="1" applyBorder="1" applyAlignment="1">
      <alignment horizontal="center" vertical="center" wrapText="1"/>
    </xf>
    <xf numFmtId="0" fontId="58" fillId="0" borderId="1" xfId="0" applyFont="1" applyFill="1" applyBorder="1" applyAlignment="1">
      <alignment horizontal="center" vertical="center"/>
    </xf>
    <xf numFmtId="10" fontId="59" fillId="0" borderId="1" xfId="0" applyNumberFormat="1" applyFont="1" applyFill="1" applyBorder="1" applyAlignment="1">
      <alignment horizontal="center" vertical="center"/>
    </xf>
    <xf numFmtId="0" fontId="60" fillId="0" borderId="1" xfId="0" applyFont="1" applyFill="1" applyBorder="1" applyAlignment="1">
      <alignment horizontal="center" vertical="center" wrapText="1"/>
    </xf>
    <xf numFmtId="0" fontId="59" fillId="0" borderId="1" xfId="0" applyFont="1" applyFill="1" applyBorder="1" applyAlignment="1">
      <alignment horizontal="center" vertical="center"/>
    </xf>
    <xf numFmtId="0" fontId="55" fillId="38" borderId="1" xfId="0" applyFont="1" applyFill="1" applyBorder="1" applyAlignment="1">
      <alignment horizontal="center"/>
    </xf>
    <xf numFmtId="0" fontId="59" fillId="0" borderId="1" xfId="0" applyFont="1" applyFill="1" applyBorder="1" applyAlignment="1">
      <alignment horizontal="left" vertical="center" wrapText="1"/>
    </xf>
    <xf numFmtId="0" fontId="58" fillId="0" borderId="1" xfId="0" applyFont="1" applyBorder="1" applyAlignment="1">
      <alignment horizontal="center"/>
    </xf>
    <xf numFmtId="0" fontId="61" fillId="0" borderId="1" xfId="0" applyFont="1" applyBorder="1"/>
    <xf numFmtId="10" fontId="58" fillId="0" borderId="1" xfId="0" applyNumberFormat="1" applyFont="1" applyFill="1" applyBorder="1" applyAlignment="1">
      <alignment horizontal="center" vertical="center"/>
    </xf>
    <xf numFmtId="0" fontId="61" fillId="0" borderId="1" xfId="0" applyFont="1" applyBorder="1" applyAlignment="1">
      <alignment horizontal="center"/>
    </xf>
  </cellXfs>
  <cellStyles count="51">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Calculation 2" xfId="29"/>
    <cellStyle name="Comma" xfId="45" builtinId="3"/>
    <cellStyle name="Comma 2" xfId="50"/>
    <cellStyle name="Check Cell 2" xfId="30"/>
    <cellStyle name="Explanatory Text 2" xfId="31"/>
    <cellStyle name="Good 2" xfId="32"/>
    <cellStyle name="Heading 1 2" xfId="33"/>
    <cellStyle name="Heading 2 2" xfId="34"/>
    <cellStyle name="Heading 3 2" xfId="35"/>
    <cellStyle name="Heading 4 2" xfId="36"/>
    <cellStyle name="Input 2" xfId="37"/>
    <cellStyle name="Linked Cell 2" xfId="38"/>
    <cellStyle name="Neutral 2" xfId="39"/>
    <cellStyle name="Normal" xfId="0" builtinId="0"/>
    <cellStyle name="Normal 2" xfId="1"/>
    <cellStyle name="Normal 2 2" xfId="2"/>
    <cellStyle name="Normal 2 3" xfId="48"/>
    <cellStyle name="Normal 3" xfId="3"/>
    <cellStyle name="Normal 3 2" xfId="49"/>
    <cellStyle name="Normal 4" xfId="47"/>
    <cellStyle name="Note 2" xfId="40"/>
    <cellStyle name="Output 2" xfId="41"/>
    <cellStyle name="Percent 2" xfId="46"/>
    <cellStyle name="Title 2" xfId="42"/>
    <cellStyle name="Total 2" xfId="43"/>
    <cellStyle name="Warning Text 2" xfId="44"/>
  </cellStyles>
  <dxfs count="2">
    <dxf>
      <font>
        <b/>
        <i val="0"/>
      </font>
      <fill>
        <patternFill>
          <bgColor rgb="FFD7D7D7"/>
        </patternFill>
      </fill>
    </dxf>
    <dxf>
      <font>
        <b val="0"/>
        <i val="0"/>
      </font>
      <fill>
        <patternFill patternType="none">
          <bgColor auto="1"/>
        </patternFill>
      </fill>
    </dxf>
  </dxfs>
  <tableStyles count="1" defaultTableStyle="TableStyleMedium9"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29</xdr:col>
      <xdr:colOff>129425</xdr:colOff>
      <xdr:row>4</xdr:row>
      <xdr:rowOff>9525</xdr:rowOff>
    </xdr:from>
    <xdr:to>
      <xdr:col>33</xdr:col>
      <xdr:colOff>238125</xdr:colOff>
      <xdr:row>4</xdr:row>
      <xdr:rowOff>11113</xdr:rowOff>
    </xdr:to>
    <xdr:cxnSp macro="">
      <xdr:nvCxnSpPr>
        <xdr:cNvPr id="2" name="Straight Connector 1"/>
        <xdr:cNvCxnSpPr/>
      </xdr:nvCxnSpPr>
      <xdr:spPr>
        <a:xfrm>
          <a:off x="11054600" y="809625"/>
          <a:ext cx="1594600" cy="15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89086</xdr:colOff>
      <xdr:row>4</xdr:row>
      <xdr:rowOff>9525</xdr:rowOff>
    </xdr:from>
    <xdr:to>
      <xdr:col>6</xdr:col>
      <xdr:colOff>266700</xdr:colOff>
      <xdr:row>4</xdr:row>
      <xdr:rowOff>11113</xdr:rowOff>
    </xdr:to>
    <xdr:cxnSp macro="">
      <xdr:nvCxnSpPr>
        <xdr:cNvPr id="3" name="Straight Connector 2"/>
        <xdr:cNvCxnSpPr/>
      </xdr:nvCxnSpPr>
      <xdr:spPr>
        <a:xfrm>
          <a:off x="908236" y="809625"/>
          <a:ext cx="1739714" cy="15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66675</xdr:colOff>
      <xdr:row>4</xdr:row>
      <xdr:rowOff>0</xdr:rowOff>
    </xdr:from>
    <xdr:to>
      <xdr:col>22</xdr:col>
      <xdr:colOff>0</xdr:colOff>
      <xdr:row>4</xdr:row>
      <xdr:rowOff>0</xdr:rowOff>
    </xdr:to>
    <xdr:cxnSp macro="">
      <xdr:nvCxnSpPr>
        <xdr:cNvPr id="2" name="Straight Connector 1"/>
        <xdr:cNvCxnSpPr/>
      </xdr:nvCxnSpPr>
      <xdr:spPr>
        <a:xfrm flipH="1">
          <a:off x="6248400" y="800100"/>
          <a:ext cx="176212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400050</xdr:colOff>
      <xdr:row>4</xdr:row>
      <xdr:rowOff>9525</xdr:rowOff>
    </xdr:from>
    <xdr:to>
      <xdr:col>4</xdr:col>
      <xdr:colOff>38100</xdr:colOff>
      <xdr:row>4</xdr:row>
      <xdr:rowOff>11113</xdr:rowOff>
    </xdr:to>
    <xdr:cxnSp macro="">
      <xdr:nvCxnSpPr>
        <xdr:cNvPr id="3" name="Straight Connector 2"/>
        <xdr:cNvCxnSpPr/>
      </xdr:nvCxnSpPr>
      <xdr:spPr>
        <a:xfrm>
          <a:off x="676275" y="800100"/>
          <a:ext cx="1924050" cy="15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tabSelected="1" zoomScaleNormal="100" workbookViewId="0">
      <selection activeCell="C4" sqref="C4:M4"/>
    </sheetView>
  </sheetViews>
  <sheetFormatPr defaultRowHeight="15" x14ac:dyDescent="0.25"/>
  <cols>
    <col min="1" max="1" width="5.140625" customWidth="1"/>
    <col min="2" max="2" width="33.140625" customWidth="1"/>
    <col min="3" max="15" width="7.42578125" customWidth="1"/>
  </cols>
  <sheetData>
    <row r="1" spans="1:15" x14ac:dyDescent="0.25">
      <c r="A1" s="242" t="s">
        <v>371</v>
      </c>
      <c r="B1" s="242"/>
      <c r="C1" s="2"/>
      <c r="D1" s="2"/>
      <c r="E1" s="2"/>
      <c r="F1" s="2"/>
      <c r="G1" s="2"/>
      <c r="H1" s="2"/>
      <c r="I1" s="2"/>
      <c r="J1" s="2"/>
      <c r="K1" s="2"/>
      <c r="M1" s="16"/>
      <c r="N1" s="16"/>
      <c r="O1" s="31" t="s">
        <v>19</v>
      </c>
    </row>
    <row r="2" spans="1:15" x14ac:dyDescent="0.25">
      <c r="A2" s="242" t="s">
        <v>372</v>
      </c>
      <c r="B2" s="242"/>
      <c r="C2" s="64"/>
      <c r="D2" s="64"/>
      <c r="E2" s="64"/>
      <c r="F2" s="64"/>
      <c r="G2" s="64"/>
      <c r="H2" s="64"/>
      <c r="I2" s="64"/>
      <c r="J2" s="64"/>
      <c r="K2" s="64"/>
      <c r="M2" s="63"/>
      <c r="N2" s="63"/>
      <c r="O2" s="63"/>
    </row>
    <row r="3" spans="1:15" ht="42" customHeight="1" x14ac:dyDescent="0.25">
      <c r="A3" s="249" t="s">
        <v>464</v>
      </c>
      <c r="B3" s="249"/>
      <c r="C3" s="249"/>
      <c r="D3" s="249"/>
      <c r="E3" s="249"/>
      <c r="F3" s="249"/>
      <c r="G3" s="249"/>
      <c r="H3" s="249"/>
      <c r="I3" s="249"/>
      <c r="J3" s="249"/>
      <c r="K3" s="249"/>
      <c r="L3" s="249"/>
      <c r="M3" s="249"/>
      <c r="N3" s="249"/>
      <c r="O3" s="249"/>
    </row>
    <row r="4" spans="1:15" ht="7.5" customHeight="1" x14ac:dyDescent="0.25">
      <c r="C4" s="250"/>
      <c r="D4" s="250"/>
      <c r="E4" s="250"/>
      <c r="F4" s="250"/>
      <c r="G4" s="250"/>
      <c r="H4" s="250"/>
      <c r="I4" s="250"/>
      <c r="J4" s="250"/>
      <c r="K4" s="250"/>
      <c r="L4" s="250"/>
      <c r="M4" s="250"/>
    </row>
    <row r="5" spans="1:15" s="1" customFormat="1" ht="32.25" customHeight="1" x14ac:dyDescent="0.2">
      <c r="A5" s="243" t="s">
        <v>15</v>
      </c>
      <c r="B5" s="243" t="s">
        <v>184</v>
      </c>
      <c r="C5" s="236" t="s">
        <v>2</v>
      </c>
      <c r="D5" s="236"/>
      <c r="E5" s="236"/>
      <c r="F5" s="236" t="s">
        <v>13</v>
      </c>
      <c r="G5" s="236"/>
      <c r="H5" s="236"/>
      <c r="I5" s="236"/>
      <c r="J5" s="236" t="s">
        <v>3</v>
      </c>
      <c r="K5" s="236"/>
      <c r="L5" s="236"/>
      <c r="M5" s="243" t="s">
        <v>11</v>
      </c>
      <c r="N5" s="243" t="s">
        <v>12</v>
      </c>
      <c r="O5" s="243" t="s">
        <v>65</v>
      </c>
    </row>
    <row r="6" spans="1:15" s="1" customFormat="1" ht="14.25" customHeight="1" x14ac:dyDescent="0.2">
      <c r="A6" s="244"/>
      <c r="B6" s="244"/>
      <c r="C6" s="236" t="s">
        <v>4</v>
      </c>
      <c r="D6" s="240" t="s">
        <v>5</v>
      </c>
      <c r="E6" s="240"/>
      <c r="F6" s="236" t="s">
        <v>4</v>
      </c>
      <c r="G6" s="237" t="s">
        <v>5</v>
      </c>
      <c r="H6" s="238"/>
      <c r="I6" s="239"/>
      <c r="J6" s="237" t="s">
        <v>5</v>
      </c>
      <c r="K6" s="238"/>
      <c r="L6" s="239"/>
      <c r="M6" s="244"/>
      <c r="N6" s="244"/>
      <c r="O6" s="244"/>
    </row>
    <row r="7" spans="1:15" s="1" customFormat="1" ht="88.5" customHeight="1" x14ac:dyDescent="0.2">
      <c r="A7" s="245"/>
      <c r="B7" s="245"/>
      <c r="C7" s="236"/>
      <c r="D7" s="82" t="s">
        <v>6</v>
      </c>
      <c r="E7" s="82" t="s">
        <v>7</v>
      </c>
      <c r="F7" s="236"/>
      <c r="G7" s="82" t="s">
        <v>14</v>
      </c>
      <c r="H7" s="82" t="s">
        <v>8</v>
      </c>
      <c r="I7" s="82" t="s">
        <v>9</v>
      </c>
      <c r="J7" s="204" t="s">
        <v>4</v>
      </c>
      <c r="K7" s="204" t="s">
        <v>10</v>
      </c>
      <c r="L7" s="204" t="s">
        <v>185</v>
      </c>
      <c r="M7" s="245"/>
      <c r="N7" s="245"/>
      <c r="O7" s="245"/>
    </row>
    <row r="8" spans="1:15" s="3" customFormat="1" x14ac:dyDescent="0.25">
      <c r="A8" s="11" t="s">
        <v>44</v>
      </c>
      <c r="B8" s="11" t="s">
        <v>56</v>
      </c>
      <c r="C8" s="19" t="s">
        <v>64</v>
      </c>
      <c r="D8" s="11">
        <v>2</v>
      </c>
      <c r="E8" s="11">
        <v>3</v>
      </c>
      <c r="F8" s="11">
        <v>4</v>
      </c>
      <c r="G8" s="11">
        <v>5</v>
      </c>
      <c r="H8" s="11">
        <v>6</v>
      </c>
      <c r="I8" s="11">
        <v>7</v>
      </c>
      <c r="J8" s="11">
        <v>8</v>
      </c>
      <c r="K8" s="11">
        <v>9</v>
      </c>
      <c r="L8" s="11">
        <v>10</v>
      </c>
      <c r="M8" s="11">
        <v>11</v>
      </c>
      <c r="N8" s="11">
        <v>12</v>
      </c>
      <c r="O8" s="11">
        <v>13</v>
      </c>
    </row>
    <row r="9" spans="1:15" ht="16.5" customHeight="1" x14ac:dyDescent="0.25">
      <c r="A9" s="44" t="s">
        <v>17</v>
      </c>
      <c r="B9" s="246" t="s">
        <v>45</v>
      </c>
      <c r="C9" s="247"/>
      <c r="D9" s="247"/>
      <c r="E9" s="247"/>
      <c r="F9" s="247"/>
      <c r="G9" s="247"/>
      <c r="H9" s="247"/>
      <c r="I9" s="247"/>
      <c r="J9" s="247"/>
      <c r="K9" s="247"/>
      <c r="L9" s="247"/>
      <c r="M9" s="247"/>
      <c r="N9" s="247"/>
      <c r="O9" s="248"/>
    </row>
    <row r="10" spans="1:15" x14ac:dyDescent="0.25">
      <c r="A10" s="4">
        <v>1</v>
      </c>
      <c r="B10" s="77" t="s">
        <v>377</v>
      </c>
      <c r="C10" s="5">
        <f t="shared" ref="C10:C24" si="0">F10+J10+M10</f>
        <v>4</v>
      </c>
      <c r="D10" s="75">
        <v>0</v>
      </c>
      <c r="E10" s="75">
        <v>4</v>
      </c>
      <c r="F10" s="5">
        <f>G10+H10+I10</f>
        <v>4</v>
      </c>
      <c r="G10" s="75">
        <v>4</v>
      </c>
      <c r="H10" s="75">
        <v>0</v>
      </c>
      <c r="I10" s="76">
        <v>0</v>
      </c>
      <c r="J10" s="5">
        <f t="shared" ref="J10:J24" si="1">K10+L10</f>
        <v>0</v>
      </c>
      <c r="K10" s="75">
        <v>0</v>
      </c>
      <c r="L10" s="76">
        <v>0</v>
      </c>
      <c r="M10" s="75">
        <v>0</v>
      </c>
      <c r="N10" s="75">
        <v>0</v>
      </c>
      <c r="O10" s="75">
        <v>4</v>
      </c>
    </row>
    <row r="11" spans="1:15" x14ac:dyDescent="0.25">
      <c r="A11" s="4">
        <v>2</v>
      </c>
      <c r="B11" s="77" t="s">
        <v>378</v>
      </c>
      <c r="C11" s="5">
        <f t="shared" si="0"/>
        <v>2304</v>
      </c>
      <c r="D11" s="75">
        <v>1028</v>
      </c>
      <c r="E11" s="75">
        <v>1276</v>
      </c>
      <c r="F11" s="5">
        <f t="shared" ref="F11:F24" si="2">G11+H11+I11</f>
        <v>1288</v>
      </c>
      <c r="G11" s="75">
        <v>855</v>
      </c>
      <c r="H11" s="75">
        <v>433</v>
      </c>
      <c r="I11" s="76">
        <v>0</v>
      </c>
      <c r="J11" s="5">
        <f t="shared" si="1"/>
        <v>986</v>
      </c>
      <c r="K11" s="75">
        <v>969</v>
      </c>
      <c r="L11" s="76">
        <v>17</v>
      </c>
      <c r="M11" s="75">
        <v>30</v>
      </c>
      <c r="N11" s="75">
        <v>228</v>
      </c>
      <c r="O11" s="75">
        <v>325</v>
      </c>
    </row>
    <row r="12" spans="1:15" x14ac:dyDescent="0.25">
      <c r="A12" s="4">
        <v>3</v>
      </c>
      <c r="B12" s="77" t="s">
        <v>379</v>
      </c>
      <c r="C12" s="5">
        <f t="shared" si="0"/>
        <v>65</v>
      </c>
      <c r="D12" s="75">
        <v>3</v>
      </c>
      <c r="E12" s="75">
        <v>62</v>
      </c>
      <c r="F12" s="5">
        <f t="shared" si="2"/>
        <v>61</v>
      </c>
      <c r="G12" s="75">
        <v>56</v>
      </c>
      <c r="H12" s="75">
        <v>5</v>
      </c>
      <c r="I12" s="76">
        <v>0</v>
      </c>
      <c r="J12" s="5">
        <f t="shared" si="1"/>
        <v>4</v>
      </c>
      <c r="K12" s="75">
        <v>4</v>
      </c>
      <c r="L12" s="76">
        <v>0</v>
      </c>
      <c r="M12" s="75">
        <v>0</v>
      </c>
      <c r="N12" s="75">
        <v>0</v>
      </c>
      <c r="O12" s="75"/>
    </row>
    <row r="13" spans="1:15" x14ac:dyDescent="0.25">
      <c r="A13" s="4">
        <v>4</v>
      </c>
      <c r="B13" s="77" t="s">
        <v>380</v>
      </c>
      <c r="C13" s="5">
        <f t="shared" si="0"/>
        <v>0</v>
      </c>
      <c r="D13" s="75"/>
      <c r="E13" s="75"/>
      <c r="F13" s="5">
        <f t="shared" si="2"/>
        <v>0</v>
      </c>
      <c r="G13" s="75"/>
      <c r="H13" s="75"/>
      <c r="I13" s="76"/>
      <c r="J13" s="5">
        <f t="shared" si="1"/>
        <v>0</v>
      </c>
      <c r="K13" s="75"/>
      <c r="L13" s="76"/>
      <c r="M13" s="75"/>
      <c r="N13" s="75"/>
      <c r="O13" s="75"/>
    </row>
    <row r="14" spans="1:15" x14ac:dyDescent="0.25">
      <c r="A14" s="4">
        <v>5</v>
      </c>
      <c r="B14" s="5" t="s">
        <v>26</v>
      </c>
      <c r="C14" s="5">
        <f t="shared" si="0"/>
        <v>96</v>
      </c>
      <c r="D14" s="75">
        <v>1</v>
      </c>
      <c r="E14" s="75">
        <v>95</v>
      </c>
      <c r="F14" s="5">
        <f t="shared" si="2"/>
        <v>71</v>
      </c>
      <c r="G14" s="75">
        <v>71</v>
      </c>
      <c r="H14" s="75">
        <v>0</v>
      </c>
      <c r="I14" s="76">
        <v>0</v>
      </c>
      <c r="J14" s="5">
        <f t="shared" si="1"/>
        <v>25</v>
      </c>
      <c r="K14" s="75">
        <v>25</v>
      </c>
      <c r="L14" s="76">
        <v>0</v>
      </c>
      <c r="M14" s="75">
        <v>0</v>
      </c>
      <c r="N14" s="75">
        <v>0</v>
      </c>
      <c r="O14" s="75">
        <v>33</v>
      </c>
    </row>
    <row r="15" spans="1:15" x14ac:dyDescent="0.25">
      <c r="A15" s="4">
        <v>6</v>
      </c>
      <c r="B15" s="5" t="s">
        <v>453</v>
      </c>
      <c r="C15" s="5">
        <f t="shared" si="0"/>
        <v>23</v>
      </c>
      <c r="D15" s="75">
        <v>11</v>
      </c>
      <c r="E15" s="75">
        <v>12</v>
      </c>
      <c r="F15" s="5">
        <f t="shared" si="2"/>
        <v>15</v>
      </c>
      <c r="G15" s="75">
        <v>8</v>
      </c>
      <c r="H15" s="75">
        <v>7</v>
      </c>
      <c r="I15" s="76">
        <v>0</v>
      </c>
      <c r="J15" s="5">
        <f t="shared" si="1"/>
        <v>8</v>
      </c>
      <c r="K15" s="75">
        <v>8</v>
      </c>
      <c r="L15" s="76">
        <v>0</v>
      </c>
      <c r="M15" s="75">
        <v>0</v>
      </c>
      <c r="N15" s="75">
        <v>0</v>
      </c>
      <c r="O15" s="75"/>
    </row>
    <row r="16" spans="1:15" x14ac:dyDescent="0.25">
      <c r="A16" s="4">
        <v>7</v>
      </c>
      <c r="B16" s="77" t="s">
        <v>24</v>
      </c>
      <c r="C16" s="5">
        <f t="shared" si="0"/>
        <v>0</v>
      </c>
      <c r="D16" s="75"/>
      <c r="E16" s="75"/>
      <c r="F16" s="5">
        <f t="shared" si="2"/>
        <v>0</v>
      </c>
      <c r="G16" s="75"/>
      <c r="H16" s="75"/>
      <c r="I16" s="76"/>
      <c r="J16" s="5">
        <f t="shared" si="1"/>
        <v>0</v>
      </c>
      <c r="K16" s="75"/>
      <c r="L16" s="76"/>
      <c r="M16" s="75"/>
      <c r="N16" s="75"/>
      <c r="O16" s="75"/>
    </row>
    <row r="17" spans="1:15" x14ac:dyDescent="0.25">
      <c r="A17" s="4">
        <v>8</v>
      </c>
      <c r="B17" s="46" t="s">
        <v>31</v>
      </c>
      <c r="C17" s="5">
        <f t="shared" si="0"/>
        <v>0</v>
      </c>
      <c r="D17" s="75"/>
      <c r="E17" s="75"/>
      <c r="F17" s="5">
        <f t="shared" si="2"/>
        <v>0</v>
      </c>
      <c r="G17" s="75"/>
      <c r="H17" s="75"/>
      <c r="I17" s="76"/>
      <c r="J17" s="5">
        <f t="shared" si="1"/>
        <v>0</v>
      </c>
      <c r="K17" s="75"/>
      <c r="L17" s="76"/>
      <c r="M17" s="75"/>
      <c r="N17" s="75"/>
      <c r="O17" s="75"/>
    </row>
    <row r="18" spans="1:15" x14ac:dyDescent="0.25">
      <c r="A18" s="4">
        <v>9</v>
      </c>
      <c r="B18" s="46" t="s">
        <v>451</v>
      </c>
      <c r="C18" s="5">
        <f t="shared" si="0"/>
        <v>0</v>
      </c>
      <c r="D18" s="75"/>
      <c r="E18" s="75"/>
      <c r="F18" s="5">
        <f t="shared" si="2"/>
        <v>0</v>
      </c>
      <c r="G18" s="75"/>
      <c r="H18" s="75"/>
      <c r="I18" s="76"/>
      <c r="J18" s="5">
        <f t="shared" si="1"/>
        <v>0</v>
      </c>
      <c r="K18" s="75"/>
      <c r="L18" s="76"/>
      <c r="M18" s="75"/>
      <c r="N18" s="75"/>
      <c r="O18" s="75"/>
    </row>
    <row r="19" spans="1:15" x14ac:dyDescent="0.25">
      <c r="A19" s="4">
        <v>10</v>
      </c>
      <c r="B19" s="77" t="s">
        <v>381</v>
      </c>
      <c r="C19" s="5">
        <f t="shared" si="0"/>
        <v>112</v>
      </c>
      <c r="D19" s="75">
        <v>2</v>
      </c>
      <c r="E19" s="75">
        <v>110</v>
      </c>
      <c r="F19" s="5">
        <f t="shared" si="2"/>
        <v>109</v>
      </c>
      <c r="G19" s="75">
        <v>103</v>
      </c>
      <c r="H19" s="75">
        <v>6</v>
      </c>
      <c r="I19" s="76">
        <v>0</v>
      </c>
      <c r="J19" s="5">
        <f t="shared" si="1"/>
        <v>3</v>
      </c>
      <c r="K19" s="75">
        <v>3</v>
      </c>
      <c r="L19" s="76">
        <v>0</v>
      </c>
      <c r="M19" s="75">
        <v>0</v>
      </c>
      <c r="N19" s="75">
        <v>0</v>
      </c>
      <c r="O19" s="75">
        <v>108</v>
      </c>
    </row>
    <row r="20" spans="1:15" x14ac:dyDescent="0.25">
      <c r="A20" s="4">
        <v>11</v>
      </c>
      <c r="B20" s="46" t="s">
        <v>22</v>
      </c>
      <c r="C20" s="5">
        <f t="shared" si="0"/>
        <v>2</v>
      </c>
      <c r="D20" s="75">
        <v>0</v>
      </c>
      <c r="E20" s="75">
        <v>2</v>
      </c>
      <c r="F20" s="5">
        <f t="shared" si="2"/>
        <v>1</v>
      </c>
      <c r="G20" s="75">
        <v>0</v>
      </c>
      <c r="H20" s="75">
        <v>1</v>
      </c>
      <c r="I20" s="76">
        <v>0</v>
      </c>
      <c r="J20" s="5">
        <f t="shared" si="1"/>
        <v>1</v>
      </c>
      <c r="K20" s="75">
        <v>1</v>
      </c>
      <c r="L20" s="76">
        <v>0</v>
      </c>
      <c r="M20" s="75">
        <v>0</v>
      </c>
      <c r="N20" s="75">
        <v>1</v>
      </c>
      <c r="O20" s="75">
        <v>0</v>
      </c>
    </row>
    <row r="21" spans="1:15" x14ac:dyDescent="0.25">
      <c r="A21" s="4">
        <v>12</v>
      </c>
      <c r="B21" s="77" t="s">
        <v>28</v>
      </c>
      <c r="C21" s="5">
        <f t="shared" si="0"/>
        <v>263</v>
      </c>
      <c r="D21" s="75">
        <v>7</v>
      </c>
      <c r="E21" s="75">
        <v>256</v>
      </c>
      <c r="F21" s="5">
        <f t="shared" si="2"/>
        <v>260</v>
      </c>
      <c r="G21" s="75">
        <v>206</v>
      </c>
      <c r="H21" s="75">
        <v>54</v>
      </c>
      <c r="I21" s="76">
        <v>0</v>
      </c>
      <c r="J21" s="5">
        <f t="shared" si="1"/>
        <v>3</v>
      </c>
      <c r="K21" s="75">
        <v>3</v>
      </c>
      <c r="L21" s="76">
        <v>0</v>
      </c>
      <c r="M21" s="75">
        <v>0</v>
      </c>
      <c r="N21" s="75">
        <v>0</v>
      </c>
      <c r="O21" s="75">
        <v>21</v>
      </c>
    </row>
    <row r="22" spans="1:15" x14ac:dyDescent="0.25">
      <c r="A22" s="4">
        <v>13</v>
      </c>
      <c r="B22" s="77" t="s">
        <v>382</v>
      </c>
      <c r="C22" s="5">
        <f t="shared" si="0"/>
        <v>9</v>
      </c>
      <c r="D22" s="75">
        <v>1</v>
      </c>
      <c r="E22" s="75">
        <v>8</v>
      </c>
      <c r="F22" s="5">
        <f t="shared" si="2"/>
        <v>7</v>
      </c>
      <c r="G22" s="75">
        <v>4</v>
      </c>
      <c r="H22" s="75">
        <v>3</v>
      </c>
      <c r="I22" s="76">
        <v>0</v>
      </c>
      <c r="J22" s="5">
        <f t="shared" si="1"/>
        <v>1</v>
      </c>
      <c r="K22" s="75">
        <v>1</v>
      </c>
      <c r="L22" s="76">
        <v>0</v>
      </c>
      <c r="M22" s="75">
        <v>1</v>
      </c>
      <c r="N22" s="75">
        <v>3</v>
      </c>
      <c r="O22" s="75">
        <v>6</v>
      </c>
    </row>
    <row r="23" spans="1:15" x14ac:dyDescent="0.25">
      <c r="A23" s="4">
        <v>14</v>
      </c>
      <c r="B23" s="77" t="s">
        <v>29</v>
      </c>
      <c r="C23" s="5">
        <f t="shared" si="0"/>
        <v>100</v>
      </c>
      <c r="D23" s="75">
        <v>32</v>
      </c>
      <c r="E23" s="75">
        <v>68</v>
      </c>
      <c r="F23" s="5">
        <f t="shared" si="2"/>
        <v>76</v>
      </c>
      <c r="G23" s="75">
        <v>69</v>
      </c>
      <c r="H23" s="75">
        <v>7</v>
      </c>
      <c r="I23" s="76">
        <v>0</v>
      </c>
      <c r="J23" s="5">
        <f t="shared" si="1"/>
        <v>17</v>
      </c>
      <c r="K23" s="75">
        <v>17</v>
      </c>
      <c r="L23" s="76">
        <v>0</v>
      </c>
      <c r="M23" s="75">
        <v>7</v>
      </c>
      <c r="N23" s="75">
        <v>3</v>
      </c>
      <c r="O23" s="75">
        <v>20</v>
      </c>
    </row>
    <row r="24" spans="1:15" x14ac:dyDescent="0.25">
      <c r="A24" s="4">
        <v>15</v>
      </c>
      <c r="B24" s="77" t="s">
        <v>30</v>
      </c>
      <c r="C24" s="5">
        <f t="shared" si="0"/>
        <v>4</v>
      </c>
      <c r="D24" s="75">
        <v>0</v>
      </c>
      <c r="E24" s="75">
        <v>4</v>
      </c>
      <c r="F24" s="5">
        <f t="shared" si="2"/>
        <v>3</v>
      </c>
      <c r="G24" s="75">
        <v>2</v>
      </c>
      <c r="H24" s="75">
        <v>1</v>
      </c>
      <c r="I24" s="76">
        <v>0</v>
      </c>
      <c r="J24" s="5">
        <f t="shared" si="1"/>
        <v>1</v>
      </c>
      <c r="K24" s="75">
        <v>1</v>
      </c>
      <c r="L24" s="76">
        <v>0</v>
      </c>
      <c r="M24" s="75">
        <v>0</v>
      </c>
      <c r="N24" s="75">
        <v>0</v>
      </c>
      <c r="O24" s="75">
        <v>4</v>
      </c>
    </row>
    <row r="25" spans="1:15" x14ac:dyDescent="0.25">
      <c r="A25" s="4"/>
      <c r="B25" s="118" t="s">
        <v>407</v>
      </c>
      <c r="C25" s="8">
        <f>SUM(C10:C24)</f>
        <v>2982</v>
      </c>
      <c r="D25" s="8">
        <f t="shared" ref="D25:O25" si="3">SUM(D10:D24)</f>
        <v>1085</v>
      </c>
      <c r="E25" s="8">
        <f t="shared" si="3"/>
        <v>1897</v>
      </c>
      <c r="F25" s="8">
        <f t="shared" si="3"/>
        <v>1895</v>
      </c>
      <c r="G25" s="8">
        <f t="shared" si="3"/>
        <v>1378</v>
      </c>
      <c r="H25" s="8">
        <f t="shared" si="3"/>
        <v>517</v>
      </c>
      <c r="I25" s="8">
        <f t="shared" si="3"/>
        <v>0</v>
      </c>
      <c r="J25" s="8">
        <f t="shared" si="3"/>
        <v>1049</v>
      </c>
      <c r="K25" s="8">
        <f t="shared" si="3"/>
        <v>1032</v>
      </c>
      <c r="L25" s="8">
        <f t="shared" si="3"/>
        <v>17</v>
      </c>
      <c r="M25" s="8">
        <f t="shared" si="3"/>
        <v>38</v>
      </c>
      <c r="N25" s="8">
        <f t="shared" si="3"/>
        <v>235</v>
      </c>
      <c r="O25" s="8">
        <f t="shared" si="3"/>
        <v>521</v>
      </c>
    </row>
    <row r="26" spans="1:15" ht="18" customHeight="1" x14ac:dyDescent="0.25">
      <c r="A26" s="44" t="s">
        <v>18</v>
      </c>
      <c r="B26" s="246" t="s">
        <v>42</v>
      </c>
      <c r="C26" s="247"/>
      <c r="D26" s="247"/>
      <c r="E26" s="247"/>
      <c r="F26" s="247"/>
      <c r="G26" s="247"/>
      <c r="H26" s="247"/>
      <c r="I26" s="247"/>
      <c r="J26" s="247"/>
      <c r="K26" s="247"/>
      <c r="L26" s="247"/>
      <c r="M26" s="247"/>
      <c r="N26" s="247"/>
      <c r="O26" s="248"/>
    </row>
    <row r="27" spans="1:15" x14ac:dyDescent="0.25">
      <c r="A27" s="6">
        <v>1</v>
      </c>
      <c r="B27" s="5" t="s">
        <v>405</v>
      </c>
      <c r="C27" s="5">
        <f>F27+J27+M27</f>
        <v>427</v>
      </c>
      <c r="D27" s="75">
        <v>17</v>
      </c>
      <c r="E27" s="75">
        <v>410</v>
      </c>
      <c r="F27" s="5">
        <f>G27+H27+I27</f>
        <v>421</v>
      </c>
      <c r="G27" s="75">
        <v>410</v>
      </c>
      <c r="H27" s="75">
        <v>11</v>
      </c>
      <c r="I27" s="76">
        <v>0</v>
      </c>
      <c r="J27" s="5">
        <f t="shared" ref="J27:J33" si="4">K27+L27</f>
        <v>6</v>
      </c>
      <c r="K27" s="75">
        <v>6</v>
      </c>
      <c r="L27" s="76">
        <v>0</v>
      </c>
      <c r="M27" s="75">
        <v>0</v>
      </c>
      <c r="N27" s="75">
        <v>0</v>
      </c>
      <c r="O27" s="75">
        <v>0</v>
      </c>
    </row>
    <row r="28" spans="1:15" x14ac:dyDescent="0.25">
      <c r="A28" s="6">
        <v>2</v>
      </c>
      <c r="B28" s="5" t="s">
        <v>404</v>
      </c>
      <c r="C28" s="5">
        <f t="shared" ref="C28:C33" si="5">F28+J28+M28</f>
        <v>0</v>
      </c>
      <c r="D28" s="75"/>
      <c r="E28" s="75"/>
      <c r="F28" s="5">
        <f t="shared" ref="F28:F33" si="6">G28+H28+I28</f>
        <v>0</v>
      </c>
      <c r="G28" s="75"/>
      <c r="H28" s="75"/>
      <c r="I28" s="76"/>
      <c r="J28" s="5">
        <f t="shared" si="4"/>
        <v>0</v>
      </c>
      <c r="K28" s="75"/>
      <c r="L28" s="76"/>
      <c r="M28" s="75"/>
      <c r="N28" s="75"/>
      <c r="O28" s="75"/>
    </row>
    <row r="29" spans="1:15" x14ac:dyDescent="0.25">
      <c r="A29" s="6">
        <v>3</v>
      </c>
      <c r="B29" s="5" t="s">
        <v>34</v>
      </c>
      <c r="C29" s="5">
        <f t="shared" si="5"/>
        <v>1778</v>
      </c>
      <c r="D29" s="75">
        <v>166</v>
      </c>
      <c r="E29" s="75">
        <v>1612</v>
      </c>
      <c r="F29" s="5">
        <f t="shared" si="6"/>
        <v>1640</v>
      </c>
      <c r="G29" s="83">
        <v>0</v>
      </c>
      <c r="H29" s="83">
        <v>1640</v>
      </c>
      <c r="I29" s="84">
        <v>0</v>
      </c>
      <c r="J29" s="5">
        <f t="shared" si="4"/>
        <v>138</v>
      </c>
      <c r="K29" s="83">
        <v>138</v>
      </c>
      <c r="L29" s="84">
        <v>0</v>
      </c>
      <c r="M29" s="83">
        <v>0</v>
      </c>
      <c r="N29" s="83">
        <v>0</v>
      </c>
      <c r="O29" s="83">
        <v>699</v>
      </c>
    </row>
    <row r="30" spans="1:15" x14ac:dyDescent="0.25">
      <c r="A30" s="6">
        <v>5</v>
      </c>
      <c r="B30" s="5" t="s">
        <v>35</v>
      </c>
      <c r="C30" s="5">
        <f t="shared" si="5"/>
        <v>178</v>
      </c>
      <c r="D30" s="75">
        <v>0</v>
      </c>
      <c r="E30" s="75">
        <v>178</v>
      </c>
      <c r="F30" s="5">
        <f t="shared" si="6"/>
        <v>178</v>
      </c>
      <c r="G30" s="75">
        <v>178</v>
      </c>
      <c r="H30" s="75">
        <v>0</v>
      </c>
      <c r="I30" s="76">
        <v>0</v>
      </c>
      <c r="J30" s="5">
        <f t="shared" si="4"/>
        <v>0</v>
      </c>
      <c r="K30" s="75">
        <v>0</v>
      </c>
      <c r="L30" s="76">
        <v>0</v>
      </c>
      <c r="M30" s="75">
        <v>0</v>
      </c>
      <c r="N30" s="75">
        <v>0</v>
      </c>
      <c r="O30" s="75"/>
    </row>
    <row r="31" spans="1:15" x14ac:dyDescent="0.25">
      <c r="A31" s="6">
        <v>6</v>
      </c>
      <c r="B31" s="5" t="s">
        <v>36</v>
      </c>
      <c r="C31" s="5">
        <f t="shared" si="5"/>
        <v>204</v>
      </c>
      <c r="D31" s="213">
        <v>13</v>
      </c>
      <c r="E31" s="213">
        <v>191</v>
      </c>
      <c r="F31" s="5">
        <f t="shared" si="6"/>
        <v>195</v>
      </c>
      <c r="G31" s="215">
        <v>194</v>
      </c>
      <c r="H31" s="215">
        <v>1</v>
      </c>
      <c r="I31" s="214">
        <v>0</v>
      </c>
      <c r="J31" s="5">
        <f t="shared" si="4"/>
        <v>9</v>
      </c>
      <c r="K31" s="217">
        <v>9</v>
      </c>
      <c r="L31" s="216">
        <v>0</v>
      </c>
      <c r="M31" s="217">
        <v>0</v>
      </c>
      <c r="N31" s="75">
        <v>9</v>
      </c>
      <c r="O31" s="75">
        <v>7</v>
      </c>
    </row>
    <row r="32" spans="1:15" x14ac:dyDescent="0.25">
      <c r="A32" s="6">
        <v>7</v>
      </c>
      <c r="B32" s="5" t="s">
        <v>37</v>
      </c>
      <c r="C32" s="5">
        <f t="shared" si="5"/>
        <v>94</v>
      </c>
      <c r="D32" s="228">
        <v>10</v>
      </c>
      <c r="E32" s="228">
        <v>84</v>
      </c>
      <c r="F32" s="5">
        <f t="shared" si="6"/>
        <v>87</v>
      </c>
      <c r="G32" s="230">
        <v>87</v>
      </c>
      <c r="H32" s="230">
        <v>0</v>
      </c>
      <c r="I32" s="229">
        <v>0</v>
      </c>
      <c r="J32" s="5">
        <f t="shared" si="4"/>
        <v>7</v>
      </c>
      <c r="K32" s="232">
        <v>7</v>
      </c>
      <c r="L32" s="231">
        <v>0</v>
      </c>
      <c r="M32" s="232">
        <v>0</v>
      </c>
      <c r="N32" s="75">
        <v>2</v>
      </c>
      <c r="O32" s="75">
        <v>0</v>
      </c>
    </row>
    <row r="33" spans="1:15" x14ac:dyDescent="0.25">
      <c r="A33" s="6">
        <v>8</v>
      </c>
      <c r="B33" s="5" t="s">
        <v>455</v>
      </c>
      <c r="C33" s="5">
        <f t="shared" si="5"/>
        <v>2026</v>
      </c>
      <c r="D33" s="75">
        <v>555</v>
      </c>
      <c r="E33" s="75">
        <v>1471</v>
      </c>
      <c r="F33" s="5">
        <f t="shared" si="6"/>
        <v>1421</v>
      </c>
      <c r="G33" s="75">
        <v>0</v>
      </c>
      <c r="H33" s="75">
        <v>1421</v>
      </c>
      <c r="I33" s="76">
        <v>0</v>
      </c>
      <c r="J33" s="5">
        <f t="shared" si="4"/>
        <v>605</v>
      </c>
      <c r="K33" s="75">
        <v>605</v>
      </c>
      <c r="L33" s="76">
        <v>0</v>
      </c>
      <c r="M33" s="75">
        <v>0</v>
      </c>
      <c r="N33" s="75">
        <v>0</v>
      </c>
      <c r="O33" s="75">
        <v>0</v>
      </c>
    </row>
    <row r="34" spans="1:15" x14ac:dyDescent="0.25">
      <c r="A34" s="6"/>
      <c r="B34" s="8" t="s">
        <v>406</v>
      </c>
      <c r="C34" s="8">
        <f>SUM(C27:C33)</f>
        <v>4707</v>
      </c>
      <c r="D34" s="8">
        <f t="shared" ref="D34:E34" si="7">SUM(D27:D33)</f>
        <v>761</v>
      </c>
      <c r="E34" s="8">
        <f t="shared" si="7"/>
        <v>3946</v>
      </c>
      <c r="F34" s="8">
        <f t="shared" ref="F34:O34" si="8">SUM(F27:F33)</f>
        <v>3942</v>
      </c>
      <c r="G34" s="8">
        <f t="shared" si="8"/>
        <v>869</v>
      </c>
      <c r="H34" s="8">
        <f t="shared" si="8"/>
        <v>3073</v>
      </c>
      <c r="I34" s="8">
        <f t="shared" si="8"/>
        <v>0</v>
      </c>
      <c r="J34" s="8">
        <f t="shared" si="8"/>
        <v>765</v>
      </c>
      <c r="K34" s="8">
        <f t="shared" si="8"/>
        <v>765</v>
      </c>
      <c r="L34" s="8">
        <f t="shared" si="8"/>
        <v>0</v>
      </c>
      <c r="M34" s="8">
        <f t="shared" si="8"/>
        <v>0</v>
      </c>
      <c r="N34" s="8">
        <f t="shared" si="8"/>
        <v>11</v>
      </c>
      <c r="O34" s="8">
        <f t="shared" si="8"/>
        <v>706</v>
      </c>
    </row>
    <row r="35" spans="1:15" x14ac:dyDescent="0.25">
      <c r="A35" s="5"/>
      <c r="B35" s="45" t="s">
        <v>38</v>
      </c>
      <c r="C35" s="8">
        <f t="shared" ref="C35:O35" si="9">C34+C25</f>
        <v>7689</v>
      </c>
      <c r="D35" s="8">
        <f t="shared" si="9"/>
        <v>1846</v>
      </c>
      <c r="E35" s="8">
        <f t="shared" si="9"/>
        <v>5843</v>
      </c>
      <c r="F35" s="8">
        <f t="shared" si="9"/>
        <v>5837</v>
      </c>
      <c r="G35" s="8">
        <f t="shared" si="9"/>
        <v>2247</v>
      </c>
      <c r="H35" s="8">
        <f t="shared" si="9"/>
        <v>3590</v>
      </c>
      <c r="I35" s="8">
        <f t="shared" si="9"/>
        <v>0</v>
      </c>
      <c r="J35" s="8">
        <f t="shared" si="9"/>
        <v>1814</v>
      </c>
      <c r="K35" s="8">
        <f t="shared" si="9"/>
        <v>1797</v>
      </c>
      <c r="L35" s="8">
        <f t="shared" si="9"/>
        <v>17</v>
      </c>
      <c r="M35" s="8">
        <f t="shared" si="9"/>
        <v>38</v>
      </c>
      <c r="N35" s="8">
        <f t="shared" si="9"/>
        <v>246</v>
      </c>
      <c r="O35" s="8">
        <f t="shared" si="9"/>
        <v>1227</v>
      </c>
    </row>
    <row r="36" spans="1:15" hidden="1" x14ac:dyDescent="0.25"/>
    <row r="37" spans="1:15" ht="18.75" hidden="1" x14ac:dyDescent="0.3">
      <c r="J37" s="241" t="s">
        <v>373</v>
      </c>
      <c r="K37" s="241"/>
      <c r="L37" s="241"/>
      <c r="M37" s="241"/>
    </row>
    <row r="38" spans="1:15" hidden="1" x14ac:dyDescent="0.25"/>
    <row r="39" spans="1:15" hidden="1" x14ac:dyDescent="0.25"/>
    <row r="40" spans="1:15" hidden="1" x14ac:dyDescent="0.25"/>
    <row r="41" spans="1:15" hidden="1" x14ac:dyDescent="0.25"/>
    <row r="42" spans="1:15" hidden="1" x14ac:dyDescent="0.25"/>
    <row r="43" spans="1:15" ht="18.75" hidden="1" x14ac:dyDescent="0.3">
      <c r="J43" s="241" t="s">
        <v>399</v>
      </c>
      <c r="K43" s="241"/>
      <c r="L43" s="241"/>
      <c r="M43" s="241"/>
    </row>
    <row r="44" spans="1:15" hidden="1" x14ac:dyDescent="0.25"/>
    <row r="45" spans="1:15" hidden="1" x14ac:dyDescent="0.25"/>
    <row r="47" spans="1:15" x14ac:dyDescent="0.25">
      <c r="G47">
        <f>G35+H35</f>
        <v>5837</v>
      </c>
    </row>
    <row r="48" spans="1:15" x14ac:dyDescent="0.25">
      <c r="G48">
        <f>G47/F35*100</f>
        <v>100</v>
      </c>
    </row>
  </sheetData>
  <mergeCells count="21">
    <mergeCell ref="J37:M37"/>
    <mergeCell ref="J43:M43"/>
    <mergeCell ref="A1:B1"/>
    <mergeCell ref="A2:B2"/>
    <mergeCell ref="N5:N7"/>
    <mergeCell ref="B9:O9"/>
    <mergeCell ref="B26:O26"/>
    <mergeCell ref="O5:O7"/>
    <mergeCell ref="A3:O3"/>
    <mergeCell ref="C4:M4"/>
    <mergeCell ref="A5:A7"/>
    <mergeCell ref="B5:B7"/>
    <mergeCell ref="C5:E5"/>
    <mergeCell ref="F5:I5"/>
    <mergeCell ref="J5:L5"/>
    <mergeCell ref="M5:M7"/>
    <mergeCell ref="C6:C7"/>
    <mergeCell ref="G6:I6"/>
    <mergeCell ref="D6:E6"/>
    <mergeCell ref="F6:F7"/>
    <mergeCell ref="J6:L6"/>
  </mergeCells>
  <pageMargins left="0.56999999999999995" right="3.937007874015748E-2" top="0.23" bottom="0" header="0.15" footer="0.15"/>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topLeftCell="A7" workbookViewId="0">
      <selection activeCell="G10" sqref="G10"/>
    </sheetView>
  </sheetViews>
  <sheetFormatPr defaultColWidth="9.140625" defaultRowHeight="15" x14ac:dyDescent="0.25"/>
  <cols>
    <col min="1" max="1" width="5.7109375" style="2" customWidth="1"/>
    <col min="2" max="2" width="38.42578125" style="2" customWidth="1"/>
    <col min="3" max="3" width="20.7109375" style="2" bestFit="1" customWidth="1"/>
    <col min="4" max="4" width="21.7109375" style="2" customWidth="1"/>
    <col min="5" max="7" width="11.140625" style="2" customWidth="1"/>
    <col min="8" max="8" width="11" style="2" customWidth="1"/>
    <col min="9" max="9" width="15.5703125" style="2" customWidth="1"/>
    <col min="10" max="16384" width="9.140625" style="2"/>
  </cols>
  <sheetData>
    <row r="1" spans="1:11" x14ac:dyDescent="0.25">
      <c r="A1" s="2" t="s">
        <v>0</v>
      </c>
      <c r="I1" s="31" t="s">
        <v>43</v>
      </c>
    </row>
    <row r="2" spans="1:11" x14ac:dyDescent="0.25">
      <c r="A2" s="2" t="s">
        <v>1</v>
      </c>
    </row>
    <row r="3" spans="1:11" ht="15" customHeight="1" x14ac:dyDescent="0.25">
      <c r="A3" s="322" t="s">
        <v>71</v>
      </c>
      <c r="B3" s="322"/>
      <c r="C3" s="322"/>
      <c r="D3" s="322"/>
      <c r="E3" s="322"/>
      <c r="F3" s="322"/>
      <c r="G3" s="322"/>
    </row>
    <row r="4" spans="1:11" ht="15" customHeight="1" x14ac:dyDescent="0.25">
      <c r="A4" s="322" t="s">
        <v>120</v>
      </c>
      <c r="B4" s="322"/>
      <c r="C4" s="322"/>
      <c r="D4" s="322"/>
      <c r="E4" s="322"/>
      <c r="F4" s="322"/>
      <c r="G4" s="322"/>
      <c r="H4" s="322"/>
      <c r="I4" s="32"/>
      <c r="J4" s="32"/>
      <c r="K4" s="32"/>
    </row>
    <row r="5" spans="1:11" ht="69" customHeight="1" x14ac:dyDescent="0.25">
      <c r="A5" s="249" t="s">
        <v>112</v>
      </c>
      <c r="B5" s="249"/>
      <c r="C5" s="249"/>
      <c r="D5" s="249"/>
      <c r="E5" s="249"/>
      <c r="F5" s="249"/>
      <c r="G5" s="249"/>
      <c r="H5" s="249"/>
      <c r="I5" s="249"/>
    </row>
    <row r="7" spans="1:11" ht="36.75" customHeight="1" x14ac:dyDescent="0.25">
      <c r="A7" s="317" t="s">
        <v>15</v>
      </c>
      <c r="B7" s="317" t="s">
        <v>103</v>
      </c>
      <c r="C7" s="317" t="s">
        <v>111</v>
      </c>
      <c r="D7" s="317" t="s">
        <v>106</v>
      </c>
      <c r="E7" s="324" t="s">
        <v>110</v>
      </c>
      <c r="F7" s="325"/>
      <c r="G7" s="325"/>
      <c r="H7" s="326"/>
      <c r="I7" s="327" t="s">
        <v>58</v>
      </c>
    </row>
    <row r="8" spans="1:11" ht="91.5" customHeight="1" x14ac:dyDescent="0.25">
      <c r="A8" s="317"/>
      <c r="B8" s="317"/>
      <c r="C8" s="317"/>
      <c r="D8" s="317"/>
      <c r="E8" s="27" t="s">
        <v>107</v>
      </c>
      <c r="F8" s="27" t="s">
        <v>108</v>
      </c>
      <c r="G8" s="27" t="s">
        <v>109</v>
      </c>
      <c r="H8" s="27" t="s">
        <v>113</v>
      </c>
      <c r="I8" s="327"/>
    </row>
    <row r="9" spans="1:11" s="24" customFormat="1" x14ac:dyDescent="0.25">
      <c r="A9" s="23" t="s">
        <v>44</v>
      </c>
      <c r="B9" s="23" t="s">
        <v>56</v>
      </c>
      <c r="C9" s="23">
        <v>1</v>
      </c>
      <c r="D9" s="23">
        <v>2</v>
      </c>
      <c r="E9" s="23">
        <v>3</v>
      </c>
      <c r="F9" s="23">
        <v>4</v>
      </c>
      <c r="G9" s="23">
        <v>5</v>
      </c>
      <c r="H9" s="23">
        <v>6</v>
      </c>
      <c r="I9" s="23">
        <v>7</v>
      </c>
    </row>
    <row r="10" spans="1:11" ht="15" customHeight="1" x14ac:dyDescent="0.25">
      <c r="A10" s="17" t="s">
        <v>17</v>
      </c>
      <c r="B10" s="33" t="s">
        <v>104</v>
      </c>
      <c r="C10" s="5"/>
      <c r="D10" s="5"/>
      <c r="E10" s="5"/>
      <c r="F10" s="5"/>
      <c r="G10" s="5"/>
      <c r="H10" s="5"/>
      <c r="I10" s="5"/>
    </row>
    <row r="11" spans="1:11" x14ac:dyDescent="0.25">
      <c r="A11" s="4">
        <v>1</v>
      </c>
      <c r="B11" s="5" t="s">
        <v>207</v>
      </c>
      <c r="C11" s="5" t="s">
        <v>208</v>
      </c>
      <c r="D11" s="6" t="s">
        <v>219</v>
      </c>
      <c r="E11" s="5"/>
      <c r="F11" s="5"/>
      <c r="G11" s="5"/>
      <c r="H11" s="5"/>
      <c r="I11" s="5"/>
    </row>
    <row r="12" spans="1:11" x14ac:dyDescent="0.25">
      <c r="A12" s="4">
        <v>2</v>
      </c>
      <c r="B12" s="5" t="s">
        <v>209</v>
      </c>
      <c r="C12" s="5" t="s">
        <v>210</v>
      </c>
      <c r="D12" s="6" t="s">
        <v>219</v>
      </c>
      <c r="E12" s="5"/>
      <c r="F12" s="5"/>
      <c r="G12" s="5"/>
      <c r="H12" s="5"/>
      <c r="I12" s="5"/>
    </row>
    <row r="13" spans="1:11" s="47" customFormat="1" x14ac:dyDescent="0.25">
      <c r="A13" s="4">
        <v>3</v>
      </c>
      <c r="B13" s="5" t="s">
        <v>211</v>
      </c>
      <c r="C13" s="5" t="s">
        <v>215</v>
      </c>
      <c r="D13" s="6" t="s">
        <v>219</v>
      </c>
      <c r="E13" s="5"/>
      <c r="F13" s="5"/>
      <c r="G13" s="5"/>
      <c r="H13" s="5"/>
      <c r="I13" s="5"/>
    </row>
    <row r="14" spans="1:11" s="47" customFormat="1" x14ac:dyDescent="0.25">
      <c r="A14" s="4">
        <v>4</v>
      </c>
      <c r="B14" s="5" t="s">
        <v>212</v>
      </c>
      <c r="C14" s="5" t="s">
        <v>216</v>
      </c>
      <c r="D14" s="6" t="s">
        <v>219</v>
      </c>
      <c r="E14" s="5"/>
      <c r="F14" s="5"/>
      <c r="G14" s="5"/>
      <c r="H14" s="5"/>
      <c r="I14" s="5"/>
    </row>
    <row r="15" spans="1:11" s="47" customFormat="1" x14ac:dyDescent="0.25">
      <c r="A15" s="4">
        <v>5</v>
      </c>
      <c r="B15" s="5" t="s">
        <v>213</v>
      </c>
      <c r="C15" s="5" t="s">
        <v>218</v>
      </c>
      <c r="D15" s="6" t="s">
        <v>219</v>
      </c>
      <c r="E15" s="5"/>
      <c r="F15" s="5"/>
      <c r="G15" s="5"/>
      <c r="H15" s="5"/>
      <c r="I15" s="5"/>
    </row>
    <row r="16" spans="1:11" x14ac:dyDescent="0.25">
      <c r="A16" s="4">
        <v>6</v>
      </c>
      <c r="B16" s="47" t="s">
        <v>214</v>
      </c>
      <c r="C16" s="5" t="s">
        <v>217</v>
      </c>
      <c r="D16" s="6" t="s">
        <v>219</v>
      </c>
      <c r="E16" s="5"/>
      <c r="F16" s="5"/>
      <c r="G16" s="5"/>
      <c r="H16" s="5"/>
      <c r="I16" s="5"/>
    </row>
    <row r="17" spans="1:9" ht="29.25" x14ac:dyDescent="0.25">
      <c r="A17" s="17" t="s">
        <v>18</v>
      </c>
      <c r="B17" s="14" t="s">
        <v>105</v>
      </c>
      <c r="C17" s="5"/>
      <c r="D17" s="5"/>
      <c r="E17" s="5"/>
      <c r="F17" s="5"/>
      <c r="G17" s="5"/>
      <c r="H17" s="5"/>
      <c r="I17" s="5"/>
    </row>
    <row r="18" spans="1:9" x14ac:dyDescent="0.25">
      <c r="A18" s="4">
        <v>1</v>
      </c>
      <c r="B18" s="53" t="s">
        <v>220</v>
      </c>
      <c r="C18" s="60" t="s">
        <v>265</v>
      </c>
      <c r="D18" s="59" t="s">
        <v>221</v>
      </c>
      <c r="E18" s="6"/>
      <c r="F18" s="6"/>
      <c r="G18" s="6"/>
      <c r="H18" s="6" t="s">
        <v>271</v>
      </c>
      <c r="I18" s="5"/>
    </row>
    <row r="19" spans="1:9" x14ac:dyDescent="0.25">
      <c r="A19" s="4">
        <v>2</v>
      </c>
      <c r="B19" s="54" t="s">
        <v>222</v>
      </c>
      <c r="C19" s="60" t="s">
        <v>266</v>
      </c>
      <c r="D19" s="59" t="s">
        <v>223</v>
      </c>
      <c r="E19" s="6"/>
      <c r="F19" s="6"/>
      <c r="G19" s="6" t="s">
        <v>271</v>
      </c>
      <c r="H19" s="6"/>
      <c r="I19" s="5"/>
    </row>
    <row r="20" spans="1:9" s="47" customFormat="1" x14ac:dyDescent="0.25">
      <c r="A20" s="4">
        <v>3</v>
      </c>
      <c r="B20" s="54" t="s">
        <v>224</v>
      </c>
      <c r="C20" s="60" t="s">
        <v>266</v>
      </c>
      <c r="D20" s="59" t="s">
        <v>223</v>
      </c>
      <c r="E20" s="6"/>
      <c r="F20" s="6"/>
      <c r="G20" s="6" t="s">
        <v>271</v>
      </c>
      <c r="H20" s="6"/>
      <c r="I20" s="5"/>
    </row>
    <row r="21" spans="1:9" s="47" customFormat="1" x14ac:dyDescent="0.25">
      <c r="A21" s="4">
        <v>4</v>
      </c>
      <c r="B21" s="54" t="s">
        <v>225</v>
      </c>
      <c r="C21" s="60" t="s">
        <v>228</v>
      </c>
      <c r="D21" s="59" t="s">
        <v>226</v>
      </c>
      <c r="E21" s="6" t="s">
        <v>271</v>
      </c>
      <c r="F21" s="6"/>
      <c r="G21" s="6"/>
      <c r="H21" s="6"/>
      <c r="I21" s="5"/>
    </row>
    <row r="22" spans="1:9" s="47" customFormat="1" x14ac:dyDescent="0.25">
      <c r="A22" s="4">
        <v>5</v>
      </c>
      <c r="B22" s="55" t="s">
        <v>227</v>
      </c>
      <c r="C22" s="60" t="s">
        <v>228</v>
      </c>
      <c r="D22" s="59" t="s">
        <v>226</v>
      </c>
      <c r="E22" s="6" t="s">
        <v>271</v>
      </c>
      <c r="F22" s="6"/>
      <c r="G22" s="6"/>
      <c r="H22" s="6"/>
      <c r="I22" s="5"/>
    </row>
    <row r="23" spans="1:9" s="47" customFormat="1" x14ac:dyDescent="0.25">
      <c r="A23" s="4">
        <v>6</v>
      </c>
      <c r="B23" s="55" t="s">
        <v>229</v>
      </c>
      <c r="C23" s="60" t="s">
        <v>228</v>
      </c>
      <c r="D23" s="59" t="s">
        <v>230</v>
      </c>
      <c r="E23" s="6" t="s">
        <v>271</v>
      </c>
      <c r="F23" s="6"/>
      <c r="G23" s="6"/>
      <c r="H23" s="6"/>
      <c r="I23" s="5"/>
    </row>
    <row r="24" spans="1:9" s="47" customFormat="1" x14ac:dyDescent="0.25">
      <c r="A24" s="4">
        <v>7</v>
      </c>
      <c r="B24" s="55" t="s">
        <v>231</v>
      </c>
      <c r="C24" s="60" t="s">
        <v>228</v>
      </c>
      <c r="D24" s="59" t="s">
        <v>232</v>
      </c>
      <c r="E24" s="6" t="s">
        <v>271</v>
      </c>
      <c r="F24" s="6"/>
      <c r="G24" s="6"/>
      <c r="H24" s="6"/>
      <c r="I24" s="5"/>
    </row>
    <row r="25" spans="1:9" s="50" customFormat="1" x14ac:dyDescent="0.25">
      <c r="A25" s="4">
        <v>8</v>
      </c>
      <c r="B25" s="55" t="s">
        <v>233</v>
      </c>
      <c r="C25" s="60" t="s">
        <v>228</v>
      </c>
      <c r="D25" s="59" t="s">
        <v>232</v>
      </c>
      <c r="E25" s="6" t="s">
        <v>271</v>
      </c>
      <c r="F25" s="6"/>
      <c r="G25" s="6"/>
      <c r="H25" s="6"/>
      <c r="I25" s="5"/>
    </row>
    <row r="26" spans="1:9" s="50" customFormat="1" x14ac:dyDescent="0.25">
      <c r="A26" s="4">
        <v>9</v>
      </c>
      <c r="B26" s="55" t="s">
        <v>234</v>
      </c>
      <c r="C26" s="60" t="s">
        <v>228</v>
      </c>
      <c r="D26" s="59" t="s">
        <v>232</v>
      </c>
      <c r="E26" s="6" t="s">
        <v>271</v>
      </c>
      <c r="F26" s="6"/>
      <c r="G26" s="6"/>
      <c r="H26" s="6"/>
      <c r="I26" s="5"/>
    </row>
    <row r="27" spans="1:9" s="50" customFormat="1" x14ac:dyDescent="0.25">
      <c r="A27" s="4">
        <v>10</v>
      </c>
      <c r="B27" s="55" t="s">
        <v>235</v>
      </c>
      <c r="C27" s="60" t="s">
        <v>228</v>
      </c>
      <c r="D27" s="59" t="s">
        <v>236</v>
      </c>
      <c r="E27" s="6" t="s">
        <v>271</v>
      </c>
      <c r="F27" s="6"/>
      <c r="G27" s="6"/>
      <c r="H27" s="6"/>
      <c r="I27" s="5"/>
    </row>
    <row r="28" spans="1:9" s="47" customFormat="1" x14ac:dyDescent="0.25">
      <c r="A28" s="4">
        <v>11</v>
      </c>
      <c r="B28" s="56" t="s">
        <v>237</v>
      </c>
      <c r="C28" s="60" t="s">
        <v>228</v>
      </c>
      <c r="D28" s="59" t="s">
        <v>256</v>
      </c>
      <c r="E28" s="6" t="s">
        <v>271</v>
      </c>
      <c r="F28" s="6"/>
      <c r="G28" s="6"/>
      <c r="H28" s="6"/>
      <c r="I28" s="5"/>
    </row>
    <row r="29" spans="1:9" s="50" customFormat="1" x14ac:dyDescent="0.25">
      <c r="A29" s="4">
        <v>12</v>
      </c>
      <c r="B29" s="56" t="s">
        <v>238</v>
      </c>
      <c r="C29" s="60" t="s">
        <v>267</v>
      </c>
      <c r="D29" s="59" t="s">
        <v>236</v>
      </c>
      <c r="E29" s="6"/>
      <c r="F29" s="6"/>
      <c r="G29" s="6"/>
      <c r="H29" s="6" t="s">
        <v>271</v>
      </c>
      <c r="I29" s="5"/>
    </row>
    <row r="30" spans="1:9" s="50" customFormat="1" x14ac:dyDescent="0.25">
      <c r="A30" s="4">
        <v>13</v>
      </c>
      <c r="B30" s="56" t="s">
        <v>239</v>
      </c>
      <c r="C30" s="60" t="s">
        <v>228</v>
      </c>
      <c r="D30" s="59" t="s">
        <v>257</v>
      </c>
      <c r="E30" s="6" t="s">
        <v>271</v>
      </c>
      <c r="F30" s="6"/>
      <c r="G30" s="6"/>
      <c r="H30" s="6"/>
      <c r="I30" s="5"/>
    </row>
    <row r="31" spans="1:9" s="47" customFormat="1" x14ac:dyDescent="0.25">
      <c r="A31" s="4">
        <v>14</v>
      </c>
      <c r="B31" s="56" t="s">
        <v>240</v>
      </c>
      <c r="C31" s="60" t="s">
        <v>228</v>
      </c>
      <c r="D31" s="59" t="s">
        <v>257</v>
      </c>
      <c r="E31" s="6" t="s">
        <v>271</v>
      </c>
      <c r="F31" s="6"/>
      <c r="G31" s="6"/>
      <c r="H31" s="6"/>
      <c r="I31" s="5"/>
    </row>
    <row r="32" spans="1:9" x14ac:dyDescent="0.25">
      <c r="A32" s="4">
        <v>15</v>
      </c>
      <c r="B32" s="56" t="s">
        <v>241</v>
      </c>
      <c r="C32" s="60" t="s">
        <v>228</v>
      </c>
      <c r="D32" s="59" t="s">
        <v>258</v>
      </c>
      <c r="E32" s="6" t="s">
        <v>271</v>
      </c>
      <c r="F32" s="6"/>
      <c r="G32" s="6"/>
      <c r="H32" s="6"/>
      <c r="I32" s="5"/>
    </row>
    <row r="33" spans="1:9" s="50" customFormat="1" x14ac:dyDescent="0.25">
      <c r="A33" s="4">
        <v>16</v>
      </c>
      <c r="B33" s="57" t="s">
        <v>242</v>
      </c>
      <c r="C33" s="60" t="s">
        <v>228</v>
      </c>
      <c r="D33" s="59" t="s">
        <v>258</v>
      </c>
      <c r="E33" s="6"/>
      <c r="F33" s="6"/>
      <c r="G33" s="6" t="s">
        <v>271</v>
      </c>
      <c r="H33" s="6"/>
      <c r="I33" s="5"/>
    </row>
    <row r="34" spans="1:9" s="50" customFormat="1" x14ac:dyDescent="0.25">
      <c r="A34" s="4">
        <v>17</v>
      </c>
      <c r="B34" s="57" t="s">
        <v>243</v>
      </c>
      <c r="C34" s="60" t="s">
        <v>228</v>
      </c>
      <c r="D34" s="59" t="s">
        <v>258</v>
      </c>
      <c r="E34" s="6"/>
      <c r="F34" s="6"/>
      <c r="G34" s="6" t="s">
        <v>271</v>
      </c>
      <c r="H34" s="6"/>
      <c r="I34" s="5"/>
    </row>
    <row r="35" spans="1:9" s="50" customFormat="1" x14ac:dyDescent="0.25">
      <c r="A35" s="4">
        <v>18</v>
      </c>
      <c r="B35" s="57" t="s">
        <v>244</v>
      </c>
      <c r="C35" s="60" t="s">
        <v>228</v>
      </c>
      <c r="D35" s="59" t="s">
        <v>259</v>
      </c>
      <c r="E35" s="6" t="s">
        <v>271</v>
      </c>
      <c r="F35" s="6"/>
      <c r="G35" s="6"/>
      <c r="H35" s="6"/>
      <c r="I35" s="5"/>
    </row>
    <row r="36" spans="1:9" s="50" customFormat="1" x14ac:dyDescent="0.25">
      <c r="A36" s="4">
        <v>19</v>
      </c>
      <c r="B36" s="57" t="s">
        <v>245</v>
      </c>
      <c r="C36" s="60" t="s">
        <v>228</v>
      </c>
      <c r="D36" s="59" t="s">
        <v>260</v>
      </c>
      <c r="E36" s="6" t="s">
        <v>271</v>
      </c>
      <c r="F36" s="6"/>
      <c r="G36" s="6"/>
      <c r="H36" s="6"/>
      <c r="I36" s="5"/>
    </row>
    <row r="37" spans="1:9" s="50" customFormat="1" x14ac:dyDescent="0.25">
      <c r="A37" s="4">
        <v>20</v>
      </c>
      <c r="B37" s="57" t="s">
        <v>246</v>
      </c>
      <c r="C37" s="60" t="s">
        <v>228</v>
      </c>
      <c r="D37" s="59" t="s">
        <v>261</v>
      </c>
      <c r="E37" s="6" t="s">
        <v>271</v>
      </c>
      <c r="F37" s="6"/>
      <c r="G37" s="6"/>
      <c r="H37" s="6"/>
      <c r="I37" s="5"/>
    </row>
    <row r="38" spans="1:9" s="50" customFormat="1" x14ac:dyDescent="0.25">
      <c r="A38" s="4">
        <v>21</v>
      </c>
      <c r="B38" s="57" t="s">
        <v>247</v>
      </c>
      <c r="C38" s="60" t="s">
        <v>228</v>
      </c>
      <c r="D38" s="59" t="s">
        <v>262</v>
      </c>
      <c r="E38" s="6" t="s">
        <v>271</v>
      </c>
      <c r="F38" s="6"/>
      <c r="G38" s="6"/>
      <c r="H38" s="6"/>
      <c r="I38" s="5"/>
    </row>
    <row r="39" spans="1:9" s="50" customFormat="1" x14ac:dyDescent="0.25">
      <c r="A39" s="4">
        <v>22</v>
      </c>
      <c r="B39" s="57" t="s">
        <v>248</v>
      </c>
      <c r="C39" s="60" t="s">
        <v>228</v>
      </c>
      <c r="D39" s="59" t="s">
        <v>263</v>
      </c>
      <c r="E39" s="6" t="s">
        <v>271</v>
      </c>
      <c r="F39" s="6"/>
      <c r="G39" s="6"/>
      <c r="H39" s="6"/>
      <c r="I39" s="5"/>
    </row>
    <row r="40" spans="1:9" s="50" customFormat="1" x14ac:dyDescent="0.25">
      <c r="A40" s="4">
        <v>23</v>
      </c>
      <c r="B40" s="58" t="s">
        <v>249</v>
      </c>
      <c r="C40" s="60" t="s">
        <v>268</v>
      </c>
      <c r="D40" s="59" t="s">
        <v>264</v>
      </c>
      <c r="E40" s="6" t="s">
        <v>271</v>
      </c>
      <c r="F40" s="6"/>
      <c r="G40" s="6"/>
      <c r="H40" s="6"/>
      <c r="I40" s="5"/>
    </row>
    <row r="41" spans="1:9" s="50" customFormat="1" x14ac:dyDescent="0.25">
      <c r="A41" s="4">
        <v>24</v>
      </c>
      <c r="B41" s="58" t="s">
        <v>250</v>
      </c>
      <c r="C41" s="60" t="s">
        <v>269</v>
      </c>
      <c r="D41" s="59" t="s">
        <v>264</v>
      </c>
      <c r="E41" s="6" t="s">
        <v>271</v>
      </c>
      <c r="F41" s="6"/>
      <c r="G41" s="6"/>
      <c r="H41" s="6"/>
      <c r="I41" s="5"/>
    </row>
    <row r="42" spans="1:9" s="50" customFormat="1" x14ac:dyDescent="0.25">
      <c r="A42" s="4">
        <v>25</v>
      </c>
      <c r="B42" s="58" t="s">
        <v>251</v>
      </c>
      <c r="C42" s="60" t="s">
        <v>270</v>
      </c>
      <c r="D42" s="59" t="s">
        <v>264</v>
      </c>
      <c r="E42" s="6" t="s">
        <v>271</v>
      </c>
      <c r="F42" s="6"/>
      <c r="G42" s="6"/>
      <c r="H42" s="6"/>
      <c r="I42" s="5"/>
    </row>
    <row r="43" spans="1:9" s="50" customFormat="1" x14ac:dyDescent="0.25">
      <c r="A43" s="4">
        <v>26</v>
      </c>
      <c r="B43" s="58" t="s">
        <v>252</v>
      </c>
      <c r="C43" s="60" t="s">
        <v>270</v>
      </c>
      <c r="D43" s="59" t="s">
        <v>264</v>
      </c>
      <c r="E43" s="6" t="s">
        <v>271</v>
      </c>
      <c r="F43" s="6"/>
      <c r="G43" s="6"/>
      <c r="H43" s="6"/>
      <c r="I43" s="5"/>
    </row>
    <row r="44" spans="1:9" s="50" customFormat="1" x14ac:dyDescent="0.25">
      <c r="A44" s="4">
        <v>27</v>
      </c>
      <c r="B44" s="58" t="s">
        <v>253</v>
      </c>
      <c r="C44" s="60" t="s">
        <v>270</v>
      </c>
      <c r="D44" s="59" t="s">
        <v>264</v>
      </c>
      <c r="E44" s="6" t="s">
        <v>271</v>
      </c>
      <c r="F44" s="6"/>
      <c r="G44" s="6"/>
      <c r="H44" s="6"/>
      <c r="I44" s="5"/>
    </row>
    <row r="45" spans="1:9" s="50" customFormat="1" x14ac:dyDescent="0.25">
      <c r="A45" s="4">
        <v>28</v>
      </c>
      <c r="B45" s="57" t="s">
        <v>254</v>
      </c>
      <c r="C45" s="6" t="s">
        <v>228</v>
      </c>
      <c r="D45" s="6" t="s">
        <v>255</v>
      </c>
      <c r="E45" s="6" t="s">
        <v>271</v>
      </c>
      <c r="F45" s="6"/>
      <c r="G45" s="6"/>
      <c r="H45" s="6"/>
      <c r="I45" s="5"/>
    </row>
    <row r="46" spans="1:9" ht="15" customHeight="1" x14ac:dyDescent="0.25">
      <c r="A46" s="29"/>
      <c r="B46" s="323"/>
      <c r="C46" s="323"/>
      <c r="D46" s="323"/>
      <c r="E46" s="323"/>
      <c r="F46" s="323"/>
      <c r="G46" s="323"/>
      <c r="H46" s="323"/>
      <c r="I46" s="323"/>
    </row>
    <row r="47" spans="1:9" ht="62.25" customHeight="1" x14ac:dyDescent="0.25">
      <c r="B47" s="322" t="s">
        <v>125</v>
      </c>
      <c r="C47" s="328"/>
      <c r="D47" s="328"/>
      <c r="E47" s="328"/>
      <c r="F47" s="328"/>
      <c r="G47" s="328"/>
      <c r="H47" s="328"/>
      <c r="I47" s="328"/>
    </row>
  </sheetData>
  <mergeCells count="11">
    <mergeCell ref="B46:I46"/>
    <mergeCell ref="E7:H7"/>
    <mergeCell ref="I7:I8"/>
    <mergeCell ref="B47:I47"/>
    <mergeCell ref="A3:G3"/>
    <mergeCell ref="A5:I5"/>
    <mergeCell ref="A7:A8"/>
    <mergeCell ref="B7:B8"/>
    <mergeCell ref="C7:C8"/>
    <mergeCell ref="D7:D8"/>
    <mergeCell ref="A4:H4"/>
  </mergeCells>
  <pageMargins left="0.25" right="0.2" top="0.47"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workbookViewId="0">
      <selection activeCell="G10" sqref="G10"/>
    </sheetView>
  </sheetViews>
  <sheetFormatPr defaultRowHeight="15" x14ac:dyDescent="0.25"/>
  <cols>
    <col min="1" max="1" width="5.140625" customWidth="1"/>
    <col min="2" max="2" width="32.5703125" customWidth="1"/>
    <col min="3" max="3" width="9.28515625" customWidth="1"/>
    <col min="4" max="4" width="7.85546875" customWidth="1"/>
    <col min="5" max="5" width="8.28515625" customWidth="1"/>
    <col min="6" max="6" width="7.140625" customWidth="1"/>
    <col min="7" max="7" width="8.28515625" customWidth="1"/>
    <col min="8" max="8" width="8.42578125" customWidth="1"/>
    <col min="9" max="9" width="8" customWidth="1"/>
    <col min="10" max="10" width="7.5703125" customWidth="1"/>
    <col min="11" max="11" width="8.5703125" customWidth="1"/>
    <col min="12" max="12" width="8.42578125" customWidth="1"/>
    <col min="13" max="14" width="7.85546875" customWidth="1"/>
    <col min="15" max="15" width="8.140625" customWidth="1"/>
  </cols>
  <sheetData>
    <row r="1" spans="1:15" x14ac:dyDescent="0.25">
      <c r="A1" s="2" t="s">
        <v>0</v>
      </c>
      <c r="B1" s="2"/>
      <c r="C1" s="2"/>
      <c r="D1" s="2"/>
      <c r="E1" s="2"/>
      <c r="F1" s="2"/>
      <c r="G1" s="2"/>
      <c r="H1" s="2"/>
      <c r="I1" s="2"/>
      <c r="J1" s="2"/>
      <c r="K1" s="2"/>
      <c r="M1" s="22"/>
      <c r="N1" s="22"/>
      <c r="O1" s="31" t="s">
        <v>126</v>
      </c>
    </row>
    <row r="2" spans="1:15" x14ac:dyDescent="0.25">
      <c r="A2" s="2" t="s">
        <v>1</v>
      </c>
      <c r="B2" s="2"/>
      <c r="C2" s="2"/>
      <c r="D2" s="2"/>
      <c r="E2" s="2"/>
      <c r="F2" s="2"/>
      <c r="G2" s="2"/>
      <c r="H2" s="2"/>
      <c r="I2" s="2"/>
      <c r="J2" s="2"/>
      <c r="K2" s="2"/>
      <c r="L2" s="1"/>
    </row>
    <row r="3" spans="1:15" ht="15" customHeight="1" x14ac:dyDescent="0.25">
      <c r="A3" s="322" t="s">
        <v>71</v>
      </c>
      <c r="B3" s="322"/>
      <c r="C3" s="322"/>
      <c r="D3" s="322"/>
      <c r="E3" s="322"/>
      <c r="F3" s="322"/>
      <c r="G3" s="322"/>
      <c r="H3" s="330"/>
      <c r="I3" s="330"/>
      <c r="J3" s="2"/>
      <c r="K3" s="2"/>
      <c r="L3" s="1"/>
    </row>
    <row r="4" spans="1:15" ht="15" customHeight="1" x14ac:dyDescent="0.25">
      <c r="A4" s="322" t="s">
        <v>120</v>
      </c>
      <c r="B4" s="322"/>
      <c r="C4" s="322"/>
      <c r="D4" s="322"/>
      <c r="E4" s="322"/>
      <c r="F4" s="322"/>
      <c r="G4" s="322"/>
      <c r="H4" s="322"/>
      <c r="I4" s="322"/>
      <c r="J4" s="322"/>
      <c r="K4" s="322"/>
      <c r="L4" s="322"/>
      <c r="M4" s="322"/>
    </row>
    <row r="5" spans="1:15" ht="68.25" customHeight="1" x14ac:dyDescent="0.25">
      <c r="A5" s="249" t="s">
        <v>188</v>
      </c>
      <c r="B5" s="249"/>
      <c r="C5" s="249"/>
      <c r="D5" s="249"/>
      <c r="E5" s="249"/>
      <c r="F5" s="249"/>
      <c r="G5" s="249"/>
      <c r="H5" s="249"/>
      <c r="I5" s="249"/>
      <c r="J5" s="249"/>
      <c r="K5" s="249"/>
      <c r="L5" s="249"/>
      <c r="M5" s="249"/>
      <c r="N5" s="249"/>
      <c r="O5" s="249"/>
    </row>
    <row r="6" spans="1:15" ht="6.75" customHeight="1" x14ac:dyDescent="0.25">
      <c r="C6" s="250"/>
      <c r="D6" s="250"/>
      <c r="E6" s="250"/>
      <c r="F6" s="250"/>
      <c r="G6" s="250"/>
      <c r="H6" s="250"/>
      <c r="I6" s="250"/>
      <c r="J6" s="250"/>
      <c r="K6" s="250"/>
      <c r="L6" s="250"/>
      <c r="M6" s="250"/>
    </row>
    <row r="7" spans="1:15" s="1" customFormat="1" ht="30.75" customHeight="1" x14ac:dyDescent="0.2">
      <c r="A7" s="253" t="s">
        <v>15</v>
      </c>
      <c r="B7" s="253" t="s">
        <v>16</v>
      </c>
      <c r="C7" s="317" t="s">
        <v>2</v>
      </c>
      <c r="D7" s="317"/>
      <c r="E7" s="317"/>
      <c r="F7" s="317" t="s">
        <v>13</v>
      </c>
      <c r="G7" s="317"/>
      <c r="H7" s="317"/>
      <c r="I7" s="317"/>
      <c r="J7" s="317" t="s">
        <v>3</v>
      </c>
      <c r="K7" s="317"/>
      <c r="L7" s="317"/>
      <c r="M7" s="253" t="s">
        <v>11</v>
      </c>
      <c r="N7" s="253" t="s">
        <v>12</v>
      </c>
      <c r="O7" s="253" t="s">
        <v>65</v>
      </c>
    </row>
    <row r="8" spans="1:15" s="1" customFormat="1" ht="21.75" customHeight="1" x14ac:dyDescent="0.2">
      <c r="A8" s="254"/>
      <c r="B8" s="254"/>
      <c r="C8" s="317" t="s">
        <v>4</v>
      </c>
      <c r="D8" s="321" t="s">
        <v>5</v>
      </c>
      <c r="E8" s="321"/>
      <c r="F8" s="317" t="s">
        <v>4</v>
      </c>
      <c r="G8" s="318" t="s">
        <v>5</v>
      </c>
      <c r="H8" s="319"/>
      <c r="I8" s="320"/>
      <c r="J8" s="317" t="s">
        <v>4</v>
      </c>
      <c r="K8" s="321" t="s">
        <v>5</v>
      </c>
      <c r="L8" s="321"/>
      <c r="M8" s="254"/>
      <c r="N8" s="254"/>
      <c r="O8" s="254"/>
    </row>
    <row r="9" spans="1:15" s="1" customFormat="1" ht="114" x14ac:dyDescent="0.2">
      <c r="A9" s="255"/>
      <c r="B9" s="255"/>
      <c r="C9" s="317"/>
      <c r="D9" s="17" t="s">
        <v>6</v>
      </c>
      <c r="E9" s="17" t="s">
        <v>7</v>
      </c>
      <c r="F9" s="317"/>
      <c r="G9" s="17" t="s">
        <v>14</v>
      </c>
      <c r="H9" s="17" t="s">
        <v>8</v>
      </c>
      <c r="I9" s="17" t="s">
        <v>9</v>
      </c>
      <c r="J9" s="317"/>
      <c r="K9" s="17" t="s">
        <v>10</v>
      </c>
      <c r="L9" s="44" t="s">
        <v>185</v>
      </c>
      <c r="M9" s="255"/>
      <c r="N9" s="255"/>
      <c r="O9" s="255"/>
    </row>
    <row r="10" spans="1:15" s="18" customFormat="1" x14ac:dyDescent="0.25">
      <c r="A10" s="11" t="s">
        <v>44</v>
      </c>
      <c r="B10" s="11" t="s">
        <v>56</v>
      </c>
      <c r="C10" s="19" t="s">
        <v>64</v>
      </c>
      <c r="D10" s="11">
        <v>2</v>
      </c>
      <c r="E10" s="11">
        <v>3</v>
      </c>
      <c r="F10" s="11">
        <v>4</v>
      </c>
      <c r="G10" s="11">
        <v>5</v>
      </c>
      <c r="H10" s="11">
        <v>6</v>
      </c>
      <c r="I10" s="11">
        <v>7</v>
      </c>
      <c r="J10" s="11">
        <v>8</v>
      </c>
      <c r="K10" s="11">
        <v>9</v>
      </c>
      <c r="L10" s="11">
        <v>10</v>
      </c>
      <c r="M10" s="11">
        <v>11</v>
      </c>
      <c r="N10" s="11">
        <v>12</v>
      </c>
      <c r="O10" s="11">
        <v>13</v>
      </c>
    </row>
    <row r="11" spans="1:15" ht="42.75" customHeight="1" x14ac:dyDescent="0.25">
      <c r="A11" s="44" t="s">
        <v>17</v>
      </c>
      <c r="B11" s="9" t="s">
        <v>45</v>
      </c>
      <c r="C11" s="5"/>
      <c r="D11" s="5"/>
      <c r="E11" s="5"/>
      <c r="F11" s="5"/>
      <c r="G11" s="5"/>
      <c r="H11" s="5"/>
      <c r="I11" s="5"/>
      <c r="J11" s="5"/>
      <c r="K11" s="5"/>
      <c r="L11" s="5"/>
      <c r="M11" s="5"/>
      <c r="N11" s="5"/>
      <c r="O11" s="5"/>
    </row>
    <row r="12" spans="1:15" x14ac:dyDescent="0.25">
      <c r="A12" s="4">
        <v>1</v>
      </c>
      <c r="B12" s="5" t="s">
        <v>21</v>
      </c>
      <c r="C12" s="5"/>
      <c r="D12" s="5"/>
      <c r="E12" s="5"/>
      <c r="F12" s="5"/>
      <c r="G12" s="5"/>
      <c r="H12" s="5"/>
      <c r="I12" s="5"/>
      <c r="J12" s="5"/>
      <c r="K12" s="5"/>
      <c r="L12" s="5"/>
      <c r="M12" s="5"/>
      <c r="N12" s="5"/>
      <c r="O12" s="5"/>
    </row>
    <row r="13" spans="1:15" x14ac:dyDescent="0.25">
      <c r="A13" s="4">
        <v>2</v>
      </c>
      <c r="B13" s="21" t="s">
        <v>22</v>
      </c>
      <c r="C13" s="5"/>
      <c r="D13" s="5"/>
      <c r="E13" s="5"/>
      <c r="F13" s="5"/>
      <c r="G13" s="5"/>
      <c r="H13" s="5"/>
      <c r="I13" s="5"/>
      <c r="J13" s="5"/>
      <c r="K13" s="5"/>
      <c r="L13" s="5"/>
      <c r="M13" s="5"/>
      <c r="N13" s="5"/>
      <c r="O13" s="5"/>
    </row>
    <row r="14" spans="1:15" x14ac:dyDescent="0.25">
      <c r="A14" s="4">
        <v>3</v>
      </c>
      <c r="B14" s="5" t="s">
        <v>23</v>
      </c>
      <c r="C14" s="5"/>
      <c r="D14" s="5"/>
      <c r="E14" s="5"/>
      <c r="F14" s="5"/>
      <c r="G14" s="5"/>
      <c r="H14" s="5"/>
      <c r="I14" s="5"/>
      <c r="J14" s="5"/>
      <c r="K14" s="5"/>
      <c r="L14" s="5"/>
      <c r="M14" s="5"/>
      <c r="N14" s="5"/>
      <c r="O14" s="5"/>
    </row>
    <row r="15" spans="1:15" x14ac:dyDescent="0.25">
      <c r="A15" s="4">
        <v>4</v>
      </c>
      <c r="B15" s="5" t="s">
        <v>24</v>
      </c>
      <c r="C15" s="5"/>
      <c r="D15" s="5"/>
      <c r="E15" s="5"/>
      <c r="F15" s="5"/>
      <c r="G15" s="5"/>
      <c r="H15" s="5"/>
      <c r="I15" s="5"/>
      <c r="J15" s="5"/>
      <c r="K15" s="5"/>
      <c r="L15" s="5"/>
      <c r="M15" s="5"/>
      <c r="N15" s="5"/>
      <c r="O15" s="5"/>
    </row>
    <row r="16" spans="1:15" x14ac:dyDescent="0.25">
      <c r="A16" s="4">
        <v>5</v>
      </c>
      <c r="B16" s="5" t="s">
        <v>25</v>
      </c>
      <c r="C16" s="5"/>
      <c r="D16" s="5"/>
      <c r="E16" s="5"/>
      <c r="F16" s="5"/>
      <c r="G16" s="5"/>
      <c r="H16" s="5"/>
      <c r="I16" s="5"/>
      <c r="J16" s="5"/>
      <c r="K16" s="5"/>
      <c r="L16" s="5"/>
      <c r="M16" s="5"/>
      <c r="N16" s="5"/>
      <c r="O16" s="5"/>
    </row>
    <row r="17" spans="1:15" x14ac:dyDescent="0.25">
      <c r="A17" s="4">
        <v>6</v>
      </c>
      <c r="B17" s="5" t="s">
        <v>26</v>
      </c>
      <c r="C17" s="5"/>
      <c r="D17" s="5"/>
      <c r="E17" s="5"/>
      <c r="F17" s="5"/>
      <c r="G17" s="5"/>
      <c r="H17" s="5"/>
      <c r="I17" s="5"/>
      <c r="J17" s="5"/>
      <c r="K17" s="5"/>
      <c r="L17" s="5"/>
      <c r="M17" s="5"/>
      <c r="N17" s="5"/>
      <c r="O17" s="5"/>
    </row>
    <row r="18" spans="1:15" x14ac:dyDescent="0.25">
      <c r="A18" s="4">
        <v>7</v>
      </c>
      <c r="B18" s="5" t="s">
        <v>27</v>
      </c>
      <c r="C18" s="5"/>
      <c r="D18" s="5"/>
      <c r="E18" s="5"/>
      <c r="F18" s="5"/>
      <c r="G18" s="5"/>
      <c r="H18" s="5"/>
      <c r="I18" s="5"/>
      <c r="J18" s="5"/>
      <c r="K18" s="5"/>
      <c r="L18" s="5"/>
      <c r="M18" s="5"/>
      <c r="N18" s="5"/>
      <c r="O18" s="5"/>
    </row>
    <row r="19" spans="1:15" x14ac:dyDescent="0.25">
      <c r="A19" s="4">
        <v>8</v>
      </c>
      <c r="B19" s="5" t="s">
        <v>28</v>
      </c>
      <c r="C19" s="5"/>
      <c r="D19" s="5"/>
      <c r="E19" s="5"/>
      <c r="F19" s="5"/>
      <c r="G19" s="5"/>
      <c r="H19" s="5"/>
      <c r="I19" s="5"/>
      <c r="J19" s="5"/>
      <c r="K19" s="5"/>
      <c r="L19" s="5"/>
      <c r="M19" s="5"/>
      <c r="N19" s="5"/>
      <c r="O19" s="5"/>
    </row>
    <row r="20" spans="1:15" x14ac:dyDescent="0.25">
      <c r="A20" s="4">
        <v>9</v>
      </c>
      <c r="B20" s="5" t="s">
        <v>63</v>
      </c>
      <c r="C20" s="5"/>
      <c r="D20" s="5"/>
      <c r="E20" s="5"/>
      <c r="F20" s="5"/>
      <c r="G20" s="5"/>
      <c r="H20" s="5"/>
      <c r="I20" s="5"/>
      <c r="J20" s="5"/>
      <c r="K20" s="5"/>
      <c r="L20" s="5"/>
      <c r="M20" s="5"/>
      <c r="N20" s="5"/>
      <c r="O20" s="5"/>
    </row>
    <row r="21" spans="1:15" x14ac:dyDescent="0.25">
      <c r="A21" s="4">
        <v>10</v>
      </c>
      <c r="B21" s="5" t="s">
        <v>29</v>
      </c>
      <c r="C21" s="5"/>
      <c r="D21" s="5"/>
      <c r="E21" s="5"/>
      <c r="F21" s="5"/>
      <c r="G21" s="5"/>
      <c r="H21" s="5"/>
      <c r="I21" s="5"/>
      <c r="J21" s="5"/>
      <c r="K21" s="5"/>
      <c r="L21" s="5"/>
      <c r="M21" s="5"/>
      <c r="N21" s="5"/>
      <c r="O21" s="5"/>
    </row>
    <row r="22" spans="1:15" x14ac:dyDescent="0.25">
      <c r="A22" s="4">
        <v>11</v>
      </c>
      <c r="B22" s="5" t="s">
        <v>30</v>
      </c>
      <c r="C22" s="5"/>
      <c r="D22" s="5"/>
      <c r="E22" s="5"/>
      <c r="F22" s="5"/>
      <c r="G22" s="5"/>
      <c r="H22" s="5"/>
      <c r="I22" s="5"/>
      <c r="J22" s="5"/>
      <c r="K22" s="5"/>
      <c r="L22" s="5"/>
      <c r="M22" s="5"/>
      <c r="N22" s="5"/>
      <c r="O22" s="5"/>
    </row>
    <row r="23" spans="1:15" x14ac:dyDescent="0.25">
      <c r="A23" s="4">
        <v>12</v>
      </c>
      <c r="B23" s="46" t="s">
        <v>31</v>
      </c>
      <c r="C23" s="5"/>
      <c r="D23" s="5"/>
      <c r="E23" s="5"/>
      <c r="F23" s="5"/>
      <c r="G23" s="5"/>
      <c r="H23" s="5"/>
      <c r="I23" s="5"/>
      <c r="J23" s="5"/>
      <c r="K23" s="5"/>
      <c r="L23" s="5"/>
      <c r="M23" s="5"/>
      <c r="N23" s="5"/>
      <c r="O23" s="5"/>
    </row>
    <row r="24" spans="1:15" x14ac:dyDescent="0.25">
      <c r="A24" s="4">
        <v>13</v>
      </c>
      <c r="B24" s="5" t="s">
        <v>32</v>
      </c>
      <c r="C24" s="5"/>
      <c r="D24" s="5"/>
      <c r="E24" s="5"/>
      <c r="F24" s="5"/>
      <c r="G24" s="5"/>
      <c r="H24" s="5"/>
      <c r="I24" s="5"/>
      <c r="J24" s="5"/>
      <c r="K24" s="5"/>
      <c r="L24" s="5"/>
      <c r="M24" s="5"/>
      <c r="N24" s="5"/>
      <c r="O24" s="5"/>
    </row>
    <row r="25" spans="1:15" ht="54" customHeight="1" x14ac:dyDescent="0.25">
      <c r="A25" s="44" t="s">
        <v>18</v>
      </c>
      <c r="B25" s="9" t="s">
        <v>42</v>
      </c>
      <c r="C25" s="5"/>
      <c r="D25" s="5"/>
      <c r="E25" s="5"/>
      <c r="F25" s="5"/>
      <c r="G25" s="5"/>
      <c r="H25" s="5"/>
      <c r="I25" s="5"/>
      <c r="J25" s="5"/>
      <c r="K25" s="5"/>
      <c r="L25" s="5"/>
      <c r="M25" s="5"/>
      <c r="N25" s="5"/>
      <c r="O25" s="5"/>
    </row>
    <row r="26" spans="1:15" x14ac:dyDescent="0.25">
      <c r="A26" s="6">
        <v>1</v>
      </c>
      <c r="B26" s="5" t="s">
        <v>33</v>
      </c>
      <c r="C26" s="5"/>
      <c r="D26" s="5"/>
      <c r="E26" s="5"/>
      <c r="F26" s="5"/>
      <c r="G26" s="5"/>
      <c r="H26" s="5"/>
      <c r="I26" s="5"/>
      <c r="J26" s="5"/>
      <c r="K26" s="5"/>
      <c r="L26" s="5"/>
      <c r="M26" s="5"/>
      <c r="N26" s="5"/>
      <c r="O26" s="5"/>
    </row>
    <row r="27" spans="1:15" x14ac:dyDescent="0.25">
      <c r="A27" s="6">
        <v>2</v>
      </c>
      <c r="B27" s="5" t="s">
        <v>34</v>
      </c>
      <c r="C27" s="5"/>
      <c r="D27" s="5"/>
      <c r="E27" s="5"/>
      <c r="F27" s="5"/>
      <c r="G27" s="5"/>
      <c r="H27" s="5"/>
      <c r="I27" s="5"/>
      <c r="J27" s="5"/>
      <c r="K27" s="5"/>
      <c r="L27" s="5"/>
      <c r="M27" s="5"/>
      <c r="N27" s="5"/>
      <c r="O27" s="5"/>
    </row>
    <row r="28" spans="1:15" x14ac:dyDescent="0.25">
      <c r="A28" s="6">
        <v>3</v>
      </c>
      <c r="B28" s="5" t="s">
        <v>35</v>
      </c>
      <c r="C28" s="5"/>
      <c r="D28" s="5"/>
      <c r="E28" s="5"/>
      <c r="F28" s="5"/>
      <c r="G28" s="5"/>
      <c r="H28" s="5"/>
      <c r="I28" s="5"/>
      <c r="J28" s="5"/>
      <c r="K28" s="5"/>
      <c r="L28" s="5"/>
      <c r="M28" s="5"/>
      <c r="N28" s="5"/>
      <c r="O28" s="5"/>
    </row>
    <row r="29" spans="1:15" x14ac:dyDescent="0.25">
      <c r="A29" s="6">
        <v>4</v>
      </c>
      <c r="B29" s="5" t="s">
        <v>36</v>
      </c>
      <c r="C29" s="5"/>
      <c r="D29" s="5"/>
      <c r="E29" s="5"/>
      <c r="F29" s="5"/>
      <c r="G29" s="5"/>
      <c r="H29" s="5"/>
      <c r="I29" s="5"/>
      <c r="J29" s="5"/>
      <c r="K29" s="5"/>
      <c r="L29" s="5"/>
      <c r="M29" s="5"/>
      <c r="N29" s="5"/>
      <c r="O29" s="5"/>
    </row>
    <row r="30" spans="1:15" x14ac:dyDescent="0.25">
      <c r="A30" s="6">
        <v>5</v>
      </c>
      <c r="B30" s="5" t="s">
        <v>37</v>
      </c>
      <c r="C30" s="5"/>
      <c r="D30" s="5"/>
      <c r="E30" s="5"/>
      <c r="F30" s="5"/>
      <c r="G30" s="5"/>
      <c r="H30" s="5"/>
      <c r="I30" s="5"/>
      <c r="J30" s="5"/>
      <c r="K30" s="5"/>
      <c r="L30" s="5"/>
      <c r="M30" s="5"/>
      <c r="N30" s="5"/>
      <c r="O30" s="5"/>
    </row>
    <row r="31" spans="1:15" x14ac:dyDescent="0.25">
      <c r="A31" s="6">
        <v>6</v>
      </c>
      <c r="B31" s="5" t="s">
        <v>32</v>
      </c>
      <c r="C31" s="5"/>
      <c r="D31" s="5"/>
      <c r="E31" s="5"/>
      <c r="F31" s="5"/>
      <c r="G31" s="5"/>
      <c r="H31" s="5"/>
      <c r="I31" s="5"/>
      <c r="J31" s="5"/>
      <c r="K31" s="5"/>
      <c r="L31" s="5"/>
      <c r="M31" s="5"/>
      <c r="N31" s="5"/>
      <c r="O31" s="5"/>
    </row>
    <row r="32" spans="1:15" x14ac:dyDescent="0.25">
      <c r="A32" s="5"/>
      <c r="B32" s="45" t="s">
        <v>38</v>
      </c>
      <c r="C32" s="5"/>
      <c r="D32" s="5"/>
      <c r="E32" s="5"/>
      <c r="F32" s="5"/>
      <c r="G32" s="5"/>
      <c r="H32" s="5"/>
      <c r="I32" s="5"/>
      <c r="J32" s="5"/>
      <c r="K32" s="5"/>
      <c r="L32" s="5"/>
      <c r="M32" s="5"/>
      <c r="N32" s="5"/>
      <c r="O32" s="5"/>
    </row>
    <row r="34" spans="2:13" x14ac:dyDescent="0.25">
      <c r="B34" s="329" t="s">
        <v>62</v>
      </c>
      <c r="C34" s="329"/>
      <c r="D34" s="329"/>
      <c r="E34" s="329"/>
      <c r="F34" s="329"/>
      <c r="G34" s="329"/>
      <c r="H34" s="329"/>
      <c r="I34" s="329"/>
      <c r="J34" s="329"/>
      <c r="K34" s="329"/>
      <c r="L34" s="329"/>
      <c r="M34" s="329"/>
    </row>
  </sheetData>
  <mergeCells count="19">
    <mergeCell ref="N7:N9"/>
    <mergeCell ref="O7:O9"/>
    <mergeCell ref="A4:M4"/>
    <mergeCell ref="B34:M34"/>
    <mergeCell ref="J8:J9"/>
    <mergeCell ref="K8:L8"/>
    <mergeCell ref="A3:I3"/>
    <mergeCell ref="C8:C9"/>
    <mergeCell ref="D8:E8"/>
    <mergeCell ref="F8:F9"/>
    <mergeCell ref="G8:I8"/>
    <mergeCell ref="A5:O5"/>
    <mergeCell ref="C6:M6"/>
    <mergeCell ref="A7:A9"/>
    <mergeCell ref="B7:B9"/>
    <mergeCell ref="C7:E7"/>
    <mergeCell ref="F7:I7"/>
    <mergeCell ref="J7:L7"/>
    <mergeCell ref="M7:M9"/>
  </mergeCells>
  <pageMargins left="0.2" right="0.2" top="0.42" bottom="0.34" header="0.3" footer="0.2"/>
  <pageSetup paperSize="9"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workbookViewId="0">
      <selection activeCell="G10" sqref="G10"/>
    </sheetView>
  </sheetViews>
  <sheetFormatPr defaultRowHeight="15" x14ac:dyDescent="0.25"/>
  <cols>
    <col min="1" max="1" width="5.140625" customWidth="1"/>
    <col min="2" max="2" width="33.140625" customWidth="1"/>
    <col min="3" max="3" width="8.7109375" customWidth="1"/>
    <col min="4" max="4" width="8" customWidth="1"/>
    <col min="5" max="5" width="8.28515625" customWidth="1"/>
    <col min="6" max="7" width="8" customWidth="1"/>
    <col min="8" max="8" width="7.85546875" customWidth="1"/>
    <col min="9" max="9" width="8" customWidth="1"/>
    <col min="10" max="10" width="7.5703125" customWidth="1"/>
    <col min="11" max="11" width="8.5703125" customWidth="1"/>
    <col min="12" max="13" width="8" customWidth="1"/>
    <col min="14" max="15" width="7.7109375" customWidth="1"/>
  </cols>
  <sheetData>
    <row r="1" spans="1:15" x14ac:dyDescent="0.25">
      <c r="A1" s="2" t="s">
        <v>0</v>
      </c>
      <c r="B1" s="2"/>
      <c r="C1" s="2"/>
      <c r="D1" s="2"/>
      <c r="E1" s="2"/>
      <c r="F1" s="2"/>
      <c r="G1" s="2"/>
      <c r="H1" s="2"/>
      <c r="I1" s="2"/>
      <c r="J1" s="2"/>
      <c r="K1" s="2"/>
      <c r="M1" s="22"/>
      <c r="N1" s="251" t="s">
        <v>127</v>
      </c>
      <c r="O1" s="251"/>
    </row>
    <row r="2" spans="1:15" x14ac:dyDescent="0.25">
      <c r="A2" s="2" t="s">
        <v>1</v>
      </c>
      <c r="B2" s="2"/>
      <c r="C2" s="2"/>
      <c r="D2" s="2"/>
      <c r="E2" s="2"/>
      <c r="F2" s="2"/>
      <c r="G2" s="2"/>
      <c r="H2" s="2"/>
      <c r="I2" s="2"/>
      <c r="J2" s="2"/>
      <c r="K2" s="2"/>
      <c r="L2" s="1"/>
    </row>
    <row r="3" spans="1:15" ht="15" customHeight="1" x14ac:dyDescent="0.25">
      <c r="A3" s="322" t="s">
        <v>71</v>
      </c>
      <c r="B3" s="322"/>
      <c r="C3" s="322"/>
      <c r="D3" s="322"/>
      <c r="E3" s="322"/>
      <c r="F3" s="322"/>
      <c r="G3" s="322"/>
      <c r="H3" s="330"/>
      <c r="I3" s="330"/>
      <c r="J3" s="2"/>
      <c r="K3" s="2"/>
      <c r="L3" s="1"/>
    </row>
    <row r="4" spans="1:15" ht="15" customHeight="1" x14ac:dyDescent="0.25">
      <c r="A4" s="322" t="s">
        <v>120</v>
      </c>
      <c r="B4" s="322"/>
      <c r="C4" s="322"/>
      <c r="D4" s="322"/>
      <c r="E4" s="322"/>
      <c r="F4" s="322"/>
      <c r="G4" s="322"/>
      <c r="H4" s="322"/>
      <c r="I4" s="322"/>
      <c r="J4" s="322"/>
      <c r="K4" s="322"/>
      <c r="L4" s="322"/>
      <c r="M4" s="322"/>
    </row>
    <row r="5" spans="1:15" ht="7.5" customHeight="1" x14ac:dyDescent="0.25">
      <c r="A5" s="2"/>
      <c r="B5" s="2"/>
      <c r="C5" s="2"/>
      <c r="D5" s="2"/>
      <c r="E5" s="2"/>
      <c r="F5" s="2"/>
      <c r="G5" s="2"/>
      <c r="H5" s="2"/>
      <c r="I5" s="2"/>
      <c r="J5" s="2"/>
      <c r="K5" s="2"/>
      <c r="L5" s="1"/>
    </row>
    <row r="6" spans="1:15" ht="60.75" customHeight="1" x14ac:dyDescent="0.25">
      <c r="A6" s="249" t="s">
        <v>206</v>
      </c>
      <c r="B6" s="249"/>
      <c r="C6" s="249"/>
      <c r="D6" s="249"/>
      <c r="E6" s="249"/>
      <c r="F6" s="249"/>
      <c r="G6" s="249"/>
      <c r="H6" s="249"/>
      <c r="I6" s="249"/>
      <c r="J6" s="249"/>
      <c r="K6" s="249"/>
      <c r="L6" s="249"/>
      <c r="M6" s="249"/>
      <c r="N6" s="249"/>
      <c r="O6" s="249"/>
    </row>
    <row r="7" spans="1:15" ht="7.5" customHeight="1" x14ac:dyDescent="0.25">
      <c r="C7" s="250"/>
      <c r="D7" s="250"/>
      <c r="E7" s="250"/>
      <c r="F7" s="250"/>
      <c r="G7" s="250"/>
      <c r="H7" s="250"/>
      <c r="I7" s="250"/>
      <c r="J7" s="250"/>
      <c r="K7" s="250"/>
      <c r="L7" s="250"/>
      <c r="M7" s="250"/>
    </row>
    <row r="8" spans="1:15" s="1" customFormat="1" ht="30.75" customHeight="1" x14ac:dyDescent="0.2">
      <c r="A8" s="253" t="s">
        <v>15</v>
      </c>
      <c r="B8" s="253" t="s">
        <v>180</v>
      </c>
      <c r="C8" s="317" t="s">
        <v>2</v>
      </c>
      <c r="D8" s="317"/>
      <c r="E8" s="317"/>
      <c r="F8" s="317" t="s">
        <v>13</v>
      </c>
      <c r="G8" s="317"/>
      <c r="H8" s="317"/>
      <c r="I8" s="317"/>
      <c r="J8" s="317" t="s">
        <v>3</v>
      </c>
      <c r="K8" s="317"/>
      <c r="L8" s="317"/>
      <c r="M8" s="253" t="s">
        <v>11</v>
      </c>
      <c r="N8" s="253" t="s">
        <v>12</v>
      </c>
      <c r="O8" s="253" t="s">
        <v>65</v>
      </c>
    </row>
    <row r="9" spans="1:15" s="1" customFormat="1" ht="21.75" customHeight="1" x14ac:dyDescent="0.2">
      <c r="A9" s="254"/>
      <c r="B9" s="254"/>
      <c r="C9" s="317" t="s">
        <v>4</v>
      </c>
      <c r="D9" s="321" t="s">
        <v>5</v>
      </c>
      <c r="E9" s="321"/>
      <c r="F9" s="317" t="s">
        <v>4</v>
      </c>
      <c r="G9" s="318" t="s">
        <v>5</v>
      </c>
      <c r="H9" s="319"/>
      <c r="I9" s="320"/>
      <c r="J9" s="317" t="s">
        <v>4</v>
      </c>
      <c r="K9" s="321" t="s">
        <v>5</v>
      </c>
      <c r="L9" s="321"/>
      <c r="M9" s="254"/>
      <c r="N9" s="254"/>
      <c r="O9" s="254"/>
    </row>
    <row r="10" spans="1:15" s="1" customFormat="1" ht="114" x14ac:dyDescent="0.2">
      <c r="A10" s="255"/>
      <c r="B10" s="255"/>
      <c r="C10" s="317"/>
      <c r="D10" s="17" t="s">
        <v>6</v>
      </c>
      <c r="E10" s="17" t="s">
        <v>7</v>
      </c>
      <c r="F10" s="317"/>
      <c r="G10" s="17" t="s">
        <v>14</v>
      </c>
      <c r="H10" s="17" t="s">
        <v>8</v>
      </c>
      <c r="I10" s="17" t="s">
        <v>9</v>
      </c>
      <c r="J10" s="317"/>
      <c r="K10" s="17" t="s">
        <v>10</v>
      </c>
      <c r="L10" s="44" t="s">
        <v>185</v>
      </c>
      <c r="M10" s="255"/>
      <c r="N10" s="255"/>
      <c r="O10" s="255"/>
    </row>
    <row r="11" spans="1:15" x14ac:dyDescent="0.25">
      <c r="A11" s="12" t="s">
        <v>44</v>
      </c>
      <c r="B11" s="12" t="s">
        <v>56</v>
      </c>
      <c r="C11" s="19" t="s">
        <v>64</v>
      </c>
      <c r="D11" s="11">
        <v>2</v>
      </c>
      <c r="E11" s="11">
        <v>3</v>
      </c>
      <c r="F11" s="11">
        <v>4</v>
      </c>
      <c r="G11" s="11">
        <v>5</v>
      </c>
      <c r="H11" s="11">
        <v>6</v>
      </c>
      <c r="I11" s="11">
        <v>7</v>
      </c>
      <c r="J11" s="11">
        <v>8</v>
      </c>
      <c r="K11" s="11">
        <v>9</v>
      </c>
      <c r="L11" s="11">
        <v>10</v>
      </c>
      <c r="M11" s="11">
        <v>11</v>
      </c>
      <c r="N11" s="11">
        <v>12</v>
      </c>
      <c r="O11" s="11">
        <v>13</v>
      </c>
    </row>
    <row r="12" spans="1:15" x14ac:dyDescent="0.25">
      <c r="A12" s="6">
        <v>1</v>
      </c>
      <c r="B12" s="5" t="s">
        <v>190</v>
      </c>
      <c r="C12" s="5">
        <f>F12+J12+M12</f>
        <v>4143</v>
      </c>
      <c r="D12" s="5">
        <v>28</v>
      </c>
      <c r="E12" s="5">
        <v>4115</v>
      </c>
      <c r="F12" s="5">
        <f>G12+H12+I12</f>
        <v>4138</v>
      </c>
      <c r="G12" s="5">
        <v>3686</v>
      </c>
      <c r="H12" s="5">
        <v>423</v>
      </c>
      <c r="I12" s="5">
        <v>29</v>
      </c>
      <c r="J12" s="5">
        <f>K12+L12</f>
        <v>5</v>
      </c>
      <c r="K12" s="5">
        <v>5</v>
      </c>
      <c r="L12" s="5">
        <v>0</v>
      </c>
      <c r="M12" s="5">
        <v>0</v>
      </c>
      <c r="N12" s="5">
        <v>4</v>
      </c>
      <c r="O12" s="5">
        <v>8</v>
      </c>
    </row>
    <row r="13" spans="1:15" x14ac:dyDescent="0.25">
      <c r="A13" s="6">
        <v>2</v>
      </c>
      <c r="B13" s="5" t="s">
        <v>191</v>
      </c>
      <c r="C13" s="5">
        <f t="shared" ref="C13:C27" si="0">F13+J13+M13</f>
        <v>3839</v>
      </c>
      <c r="D13" s="5">
        <v>0</v>
      </c>
      <c r="E13" s="5">
        <v>3839</v>
      </c>
      <c r="F13" s="5">
        <f t="shared" ref="F13:F27" si="1">G13+H13+I13</f>
        <v>3807</v>
      </c>
      <c r="G13" s="5">
        <v>3485</v>
      </c>
      <c r="H13" s="5">
        <v>320</v>
      </c>
      <c r="I13" s="5">
        <v>2</v>
      </c>
      <c r="J13" s="5">
        <f t="shared" ref="J13:J27" si="2">K13+L13</f>
        <v>31</v>
      </c>
      <c r="K13" s="5">
        <v>30</v>
      </c>
      <c r="L13" s="5">
        <v>1</v>
      </c>
      <c r="M13" s="5">
        <v>1</v>
      </c>
      <c r="N13" s="5">
        <v>9</v>
      </c>
      <c r="O13" s="5">
        <v>4</v>
      </c>
    </row>
    <row r="14" spans="1:15" x14ac:dyDescent="0.25">
      <c r="A14" s="6">
        <v>3</v>
      </c>
      <c r="B14" s="5" t="s">
        <v>192</v>
      </c>
      <c r="C14" s="5">
        <f t="shared" si="0"/>
        <v>3528</v>
      </c>
      <c r="D14" s="5">
        <v>0</v>
      </c>
      <c r="E14" s="5">
        <v>3528</v>
      </c>
      <c r="F14" s="5">
        <f t="shared" si="1"/>
        <v>3492</v>
      </c>
      <c r="G14" s="5">
        <v>3141</v>
      </c>
      <c r="H14" s="5">
        <v>259</v>
      </c>
      <c r="I14" s="5">
        <v>92</v>
      </c>
      <c r="J14" s="5">
        <f t="shared" si="2"/>
        <v>34</v>
      </c>
      <c r="K14" s="5">
        <v>34</v>
      </c>
      <c r="L14" s="5">
        <v>0</v>
      </c>
      <c r="M14" s="5">
        <v>2</v>
      </c>
      <c r="N14" s="5">
        <v>18</v>
      </c>
      <c r="O14" s="5">
        <v>6</v>
      </c>
    </row>
    <row r="15" spans="1:15" x14ac:dyDescent="0.25">
      <c r="A15" s="6">
        <v>4</v>
      </c>
      <c r="B15" s="5" t="s">
        <v>193</v>
      </c>
      <c r="C15" s="5">
        <f t="shared" si="0"/>
        <v>2166</v>
      </c>
      <c r="D15" s="5">
        <v>0</v>
      </c>
      <c r="E15" s="5">
        <v>2166</v>
      </c>
      <c r="F15" s="5">
        <f t="shared" si="1"/>
        <v>2145</v>
      </c>
      <c r="G15" s="5">
        <v>2085</v>
      </c>
      <c r="H15" s="5">
        <v>59</v>
      </c>
      <c r="I15" s="5">
        <v>1</v>
      </c>
      <c r="J15" s="5">
        <f t="shared" si="2"/>
        <v>21</v>
      </c>
      <c r="K15" s="5">
        <v>21</v>
      </c>
      <c r="L15" s="5">
        <v>0</v>
      </c>
      <c r="M15" s="5">
        <v>0</v>
      </c>
      <c r="N15" s="5">
        <v>35</v>
      </c>
      <c r="O15" s="5">
        <v>15</v>
      </c>
    </row>
    <row r="16" spans="1:15" x14ac:dyDescent="0.25">
      <c r="A16" s="6">
        <v>5</v>
      </c>
      <c r="B16" s="5" t="s">
        <v>194</v>
      </c>
      <c r="C16" s="5">
        <f t="shared" si="0"/>
        <v>3202</v>
      </c>
      <c r="D16" s="5">
        <v>0</v>
      </c>
      <c r="E16" s="5">
        <v>3202</v>
      </c>
      <c r="F16" s="5">
        <f t="shared" si="1"/>
        <v>3198</v>
      </c>
      <c r="G16" s="5">
        <v>3182</v>
      </c>
      <c r="H16" s="5">
        <v>15</v>
      </c>
      <c r="I16" s="5">
        <v>1</v>
      </c>
      <c r="J16" s="5">
        <f>K16+L16</f>
        <v>4</v>
      </c>
      <c r="K16" s="5">
        <v>4</v>
      </c>
      <c r="L16" s="5">
        <v>0</v>
      </c>
      <c r="M16" s="5">
        <v>0</v>
      </c>
      <c r="N16" s="5">
        <v>9</v>
      </c>
      <c r="O16" s="5">
        <v>1</v>
      </c>
    </row>
    <row r="17" spans="1:15" x14ac:dyDescent="0.25">
      <c r="A17" s="6">
        <v>6</v>
      </c>
      <c r="B17" s="5" t="s">
        <v>195</v>
      </c>
      <c r="C17" s="5">
        <f t="shared" si="0"/>
        <v>5417</v>
      </c>
      <c r="D17" s="5">
        <v>0</v>
      </c>
      <c r="E17" s="5">
        <v>5417</v>
      </c>
      <c r="F17" s="5">
        <f t="shared" si="1"/>
        <v>5404</v>
      </c>
      <c r="G17" s="5">
        <v>5254</v>
      </c>
      <c r="H17" s="5">
        <v>149</v>
      </c>
      <c r="I17" s="5">
        <v>1</v>
      </c>
      <c r="J17" s="5">
        <f t="shared" si="2"/>
        <v>13</v>
      </c>
      <c r="K17" s="5">
        <v>13</v>
      </c>
      <c r="L17" s="5">
        <v>0</v>
      </c>
      <c r="M17" s="5">
        <v>0</v>
      </c>
      <c r="N17" s="5">
        <v>30</v>
      </c>
      <c r="O17" s="5">
        <v>27</v>
      </c>
    </row>
    <row r="18" spans="1:15" x14ac:dyDescent="0.25">
      <c r="A18" s="6">
        <v>7</v>
      </c>
      <c r="B18" s="5" t="s">
        <v>196</v>
      </c>
      <c r="C18" s="5">
        <f t="shared" si="0"/>
        <v>2635</v>
      </c>
      <c r="D18" s="5">
        <v>0</v>
      </c>
      <c r="E18" s="5">
        <v>2653</v>
      </c>
      <c r="F18" s="5">
        <f t="shared" si="1"/>
        <v>2620</v>
      </c>
      <c r="G18" s="5">
        <v>2566</v>
      </c>
      <c r="H18" s="5">
        <v>52</v>
      </c>
      <c r="I18" s="5">
        <v>2</v>
      </c>
      <c r="J18" s="5">
        <f t="shared" si="2"/>
        <v>14</v>
      </c>
      <c r="K18" s="5">
        <v>14</v>
      </c>
      <c r="L18" s="5">
        <v>0</v>
      </c>
      <c r="M18" s="5">
        <v>1</v>
      </c>
      <c r="N18" s="5">
        <v>3</v>
      </c>
      <c r="O18" s="5">
        <v>2</v>
      </c>
    </row>
    <row r="19" spans="1:15" x14ac:dyDescent="0.25">
      <c r="A19" s="6">
        <v>8</v>
      </c>
      <c r="B19" s="5" t="s">
        <v>197</v>
      </c>
      <c r="C19" s="5">
        <f t="shared" si="0"/>
        <v>1357</v>
      </c>
      <c r="D19" s="5">
        <v>0</v>
      </c>
      <c r="E19" s="5">
        <v>1357</v>
      </c>
      <c r="F19" s="5">
        <f t="shared" si="1"/>
        <v>1347</v>
      </c>
      <c r="G19" s="5">
        <v>1321</v>
      </c>
      <c r="H19" s="5">
        <v>24</v>
      </c>
      <c r="I19" s="5">
        <v>2</v>
      </c>
      <c r="J19" s="5">
        <f t="shared" si="2"/>
        <v>8</v>
      </c>
      <c r="K19" s="5">
        <v>8</v>
      </c>
      <c r="L19" s="5">
        <v>0</v>
      </c>
      <c r="M19" s="5">
        <v>2</v>
      </c>
      <c r="N19" s="5">
        <v>19</v>
      </c>
      <c r="O19" s="5">
        <v>4</v>
      </c>
    </row>
    <row r="20" spans="1:15" x14ac:dyDescent="0.25">
      <c r="A20" s="6">
        <v>9</v>
      </c>
      <c r="B20" s="5" t="s">
        <v>198</v>
      </c>
      <c r="C20" s="5">
        <f t="shared" si="0"/>
        <v>6024</v>
      </c>
      <c r="D20" s="5">
        <v>1</v>
      </c>
      <c r="E20" s="5">
        <v>6023</v>
      </c>
      <c r="F20" s="5">
        <f t="shared" si="1"/>
        <v>6013</v>
      </c>
      <c r="G20" s="5">
        <v>5891</v>
      </c>
      <c r="H20" s="5">
        <v>110</v>
      </c>
      <c r="I20" s="5">
        <v>12</v>
      </c>
      <c r="J20" s="5">
        <f t="shared" si="2"/>
        <v>10</v>
      </c>
      <c r="K20" s="5">
        <v>10</v>
      </c>
      <c r="L20" s="5">
        <v>0</v>
      </c>
      <c r="M20" s="5">
        <v>1</v>
      </c>
      <c r="N20" s="5">
        <v>11</v>
      </c>
      <c r="O20" s="5">
        <v>1</v>
      </c>
    </row>
    <row r="21" spans="1:15" x14ac:dyDescent="0.25">
      <c r="A21" s="6">
        <v>10</v>
      </c>
      <c r="B21" s="5" t="s">
        <v>199</v>
      </c>
      <c r="C21" s="5">
        <f t="shared" si="0"/>
        <v>4771</v>
      </c>
      <c r="D21" s="5">
        <v>1</v>
      </c>
      <c r="E21" s="5">
        <v>4770</v>
      </c>
      <c r="F21" s="5">
        <f t="shared" si="1"/>
        <v>4761</v>
      </c>
      <c r="G21" s="5">
        <v>4634</v>
      </c>
      <c r="H21" s="5">
        <v>110</v>
      </c>
      <c r="I21" s="5">
        <v>17</v>
      </c>
      <c r="J21" s="5">
        <f t="shared" si="2"/>
        <v>10</v>
      </c>
      <c r="K21" s="5">
        <v>10</v>
      </c>
      <c r="L21" s="5">
        <v>0</v>
      </c>
      <c r="M21" s="5">
        <v>0</v>
      </c>
      <c r="N21" s="5">
        <v>16</v>
      </c>
      <c r="O21" s="5">
        <v>33</v>
      </c>
    </row>
    <row r="22" spans="1:15" x14ac:dyDescent="0.25">
      <c r="A22" s="6">
        <v>11</v>
      </c>
      <c r="B22" s="5" t="s">
        <v>200</v>
      </c>
      <c r="C22" s="5">
        <f t="shared" si="0"/>
        <v>6473</v>
      </c>
      <c r="D22" s="5">
        <v>14</v>
      </c>
      <c r="E22" s="5">
        <v>6459</v>
      </c>
      <c r="F22" s="5">
        <f t="shared" si="1"/>
        <v>6455</v>
      </c>
      <c r="G22" s="5">
        <v>6354</v>
      </c>
      <c r="H22" s="5">
        <v>86</v>
      </c>
      <c r="I22" s="5">
        <v>15</v>
      </c>
      <c r="J22" s="5">
        <f t="shared" si="2"/>
        <v>18</v>
      </c>
      <c r="K22" s="5">
        <v>18</v>
      </c>
      <c r="L22" s="5">
        <v>0</v>
      </c>
      <c r="M22" s="5">
        <v>0</v>
      </c>
      <c r="N22" s="5">
        <v>29</v>
      </c>
      <c r="O22" s="5">
        <v>10</v>
      </c>
    </row>
    <row r="23" spans="1:15" x14ac:dyDescent="0.25">
      <c r="A23" s="6">
        <v>12</v>
      </c>
      <c r="B23" s="5" t="s">
        <v>201</v>
      </c>
      <c r="C23" s="5">
        <f t="shared" si="0"/>
        <v>2855</v>
      </c>
      <c r="D23" s="5">
        <v>0</v>
      </c>
      <c r="E23" s="5">
        <v>2855</v>
      </c>
      <c r="F23" s="5">
        <f t="shared" si="1"/>
        <v>2846</v>
      </c>
      <c r="G23" s="5">
        <v>2808</v>
      </c>
      <c r="H23" s="5">
        <v>28</v>
      </c>
      <c r="I23" s="5">
        <v>10</v>
      </c>
      <c r="J23" s="5">
        <f t="shared" si="2"/>
        <v>9</v>
      </c>
      <c r="K23" s="5">
        <v>9</v>
      </c>
      <c r="L23" s="5">
        <v>0</v>
      </c>
      <c r="M23" s="5">
        <v>0</v>
      </c>
      <c r="N23" s="5">
        <v>10</v>
      </c>
      <c r="O23" s="5">
        <v>4</v>
      </c>
    </row>
    <row r="24" spans="1:15" x14ac:dyDescent="0.25">
      <c r="A24" s="6">
        <v>13</v>
      </c>
      <c r="B24" s="5" t="s">
        <v>202</v>
      </c>
      <c r="C24" s="5">
        <f t="shared" si="0"/>
        <v>2692</v>
      </c>
      <c r="D24" s="5">
        <v>0</v>
      </c>
      <c r="E24" s="5">
        <v>2692</v>
      </c>
      <c r="F24" s="5">
        <f t="shared" si="1"/>
        <v>2678</v>
      </c>
      <c r="G24" s="5">
        <v>2664</v>
      </c>
      <c r="H24" s="5">
        <v>9</v>
      </c>
      <c r="I24" s="5">
        <v>5</v>
      </c>
      <c r="J24" s="5">
        <f t="shared" si="2"/>
        <v>12</v>
      </c>
      <c r="K24" s="5">
        <v>12</v>
      </c>
      <c r="L24" s="5">
        <v>0</v>
      </c>
      <c r="M24" s="5">
        <v>2</v>
      </c>
      <c r="N24" s="5">
        <v>16</v>
      </c>
      <c r="O24" s="5">
        <v>9</v>
      </c>
    </row>
    <row r="25" spans="1:15" x14ac:dyDescent="0.25">
      <c r="A25" s="6">
        <v>14</v>
      </c>
      <c r="B25" s="5" t="s">
        <v>203</v>
      </c>
      <c r="C25" s="5">
        <f t="shared" si="0"/>
        <v>613</v>
      </c>
      <c r="D25" s="5">
        <v>0</v>
      </c>
      <c r="E25" s="5">
        <v>613</v>
      </c>
      <c r="F25" s="5">
        <f t="shared" si="1"/>
        <v>613</v>
      </c>
      <c r="G25" s="5">
        <v>611</v>
      </c>
      <c r="H25" s="5">
        <v>2</v>
      </c>
      <c r="I25" s="5">
        <v>0</v>
      </c>
      <c r="J25" s="5">
        <f t="shared" si="2"/>
        <v>0</v>
      </c>
      <c r="K25" s="5">
        <v>0</v>
      </c>
      <c r="L25" s="5">
        <v>0</v>
      </c>
      <c r="M25" s="5">
        <v>0</v>
      </c>
      <c r="N25" s="5">
        <v>1</v>
      </c>
      <c r="O25" s="5">
        <v>0</v>
      </c>
    </row>
    <row r="26" spans="1:15" x14ac:dyDescent="0.25">
      <c r="A26" s="6">
        <v>15</v>
      </c>
      <c r="B26" s="5" t="s">
        <v>204</v>
      </c>
      <c r="C26" s="5">
        <f t="shared" si="0"/>
        <v>700</v>
      </c>
      <c r="D26" s="5">
        <v>0</v>
      </c>
      <c r="E26" s="5">
        <v>700</v>
      </c>
      <c r="F26" s="5">
        <f t="shared" si="1"/>
        <v>698</v>
      </c>
      <c r="G26" s="5">
        <v>682</v>
      </c>
      <c r="H26" s="5">
        <v>14</v>
      </c>
      <c r="I26" s="5">
        <v>2</v>
      </c>
      <c r="J26" s="5">
        <f t="shared" si="2"/>
        <v>2</v>
      </c>
      <c r="K26" s="5">
        <v>1</v>
      </c>
      <c r="L26" s="5">
        <v>1</v>
      </c>
      <c r="M26" s="5">
        <v>0</v>
      </c>
      <c r="N26" s="5">
        <v>0</v>
      </c>
      <c r="O26" s="5">
        <v>0</v>
      </c>
    </row>
    <row r="27" spans="1:15" x14ac:dyDescent="0.25">
      <c r="A27" s="6">
        <v>16</v>
      </c>
      <c r="B27" s="5" t="s">
        <v>205</v>
      </c>
      <c r="C27" s="5">
        <f t="shared" si="0"/>
        <v>792</v>
      </c>
      <c r="D27" s="5">
        <v>0</v>
      </c>
      <c r="E27" s="5">
        <v>792</v>
      </c>
      <c r="F27" s="5">
        <f t="shared" si="1"/>
        <v>792</v>
      </c>
      <c r="G27" s="5">
        <v>786</v>
      </c>
      <c r="H27" s="5">
        <v>2</v>
      </c>
      <c r="I27" s="5">
        <v>4</v>
      </c>
      <c r="J27" s="5">
        <f t="shared" si="2"/>
        <v>0</v>
      </c>
      <c r="K27" s="5">
        <v>0</v>
      </c>
      <c r="L27" s="5">
        <v>0</v>
      </c>
      <c r="M27" s="5">
        <v>0</v>
      </c>
      <c r="N27" s="5">
        <v>0</v>
      </c>
      <c r="O27" s="5">
        <v>1</v>
      </c>
    </row>
    <row r="28" spans="1:15" x14ac:dyDescent="0.25">
      <c r="A28" s="6"/>
      <c r="B28" s="45" t="s">
        <v>189</v>
      </c>
      <c r="C28" s="5">
        <f>SUM(C12:C27)</f>
        <v>51207</v>
      </c>
      <c r="D28" s="5">
        <f t="shared" ref="D28:O28" si="3">SUM(D12:D27)</f>
        <v>44</v>
      </c>
      <c r="E28" s="5">
        <f t="shared" si="3"/>
        <v>51181</v>
      </c>
      <c r="F28" s="5">
        <f t="shared" si="3"/>
        <v>51007</v>
      </c>
      <c r="G28" s="5">
        <f t="shared" si="3"/>
        <v>49150</v>
      </c>
      <c r="H28" s="5">
        <f t="shared" si="3"/>
        <v>1662</v>
      </c>
      <c r="I28" s="5">
        <f t="shared" si="3"/>
        <v>195</v>
      </c>
      <c r="J28" s="5">
        <f t="shared" si="3"/>
        <v>191</v>
      </c>
      <c r="K28" s="5">
        <f t="shared" si="3"/>
        <v>189</v>
      </c>
      <c r="L28" s="5">
        <f t="shared" si="3"/>
        <v>2</v>
      </c>
      <c r="M28" s="5">
        <f t="shared" si="3"/>
        <v>9</v>
      </c>
      <c r="N28" s="5">
        <f t="shared" si="3"/>
        <v>210</v>
      </c>
      <c r="O28" s="5">
        <f t="shared" si="3"/>
        <v>125</v>
      </c>
    </row>
  </sheetData>
  <mergeCells count="19">
    <mergeCell ref="N1:O1"/>
    <mergeCell ref="A6:O6"/>
    <mergeCell ref="C7:M7"/>
    <mergeCell ref="A8:A10"/>
    <mergeCell ref="B8:B10"/>
    <mergeCell ref="C8:E8"/>
    <mergeCell ref="F8:I8"/>
    <mergeCell ref="J8:L8"/>
    <mergeCell ref="M8:M10"/>
    <mergeCell ref="N8:N10"/>
    <mergeCell ref="A4:M4"/>
    <mergeCell ref="A3:I3"/>
    <mergeCell ref="O8:O10"/>
    <mergeCell ref="C9:C10"/>
    <mergeCell ref="D9:E9"/>
    <mergeCell ref="F9:F10"/>
    <mergeCell ref="G9:I9"/>
    <mergeCell ref="J9:J10"/>
    <mergeCell ref="K9:L9"/>
  </mergeCells>
  <pageMargins left="0.2" right="0.21" top="0.44" bottom="0.33" header="0.3" footer="0.2"/>
  <pageSetup paperSize="9" orientation="landscape"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2"/>
  <sheetViews>
    <sheetView zoomScaleNormal="100" workbookViewId="0">
      <selection activeCell="Z13" sqref="Z13"/>
    </sheetView>
  </sheetViews>
  <sheetFormatPr defaultRowHeight="15.75" x14ac:dyDescent="0.25"/>
  <cols>
    <col min="1" max="1" width="3.28515625" style="134" bestFit="1" customWidth="1"/>
    <col min="2" max="2" width="5.42578125" style="133" customWidth="1"/>
    <col min="3" max="3" width="5.140625" style="133" customWidth="1"/>
    <col min="4" max="4" width="5" style="133" customWidth="1"/>
    <col min="5" max="36" width="4.28515625" style="133" customWidth="1"/>
    <col min="37" max="16384" width="9.140625" style="125"/>
  </cols>
  <sheetData>
    <row r="1" spans="1:36" x14ac:dyDescent="0.25">
      <c r="AH1" s="334" t="s">
        <v>431</v>
      </c>
      <c r="AI1" s="334"/>
      <c r="AJ1" s="334"/>
    </row>
    <row r="2" spans="1:36" x14ac:dyDescent="0.25">
      <c r="AH2" s="158"/>
      <c r="AI2" s="158"/>
      <c r="AJ2" s="158"/>
    </row>
    <row r="3" spans="1:36" s="126" customFormat="1" x14ac:dyDescent="0.25">
      <c r="A3" s="335" t="s">
        <v>371</v>
      </c>
      <c r="B3" s="335"/>
      <c r="C3" s="335"/>
      <c r="D3" s="335"/>
      <c r="E3" s="335"/>
      <c r="F3" s="335"/>
      <c r="G3" s="335"/>
      <c r="H3" s="335"/>
      <c r="I3" s="335"/>
      <c r="J3" s="136"/>
      <c r="K3" s="143"/>
      <c r="L3" s="143"/>
      <c r="M3" s="144"/>
      <c r="N3" s="159"/>
      <c r="O3" s="159"/>
      <c r="P3" s="159"/>
      <c r="Q3" s="144"/>
      <c r="R3" s="144"/>
      <c r="S3" s="144"/>
      <c r="T3" s="144"/>
      <c r="U3" s="133"/>
      <c r="V3" s="144"/>
      <c r="W3" s="144"/>
      <c r="X3" s="144"/>
      <c r="Y3" s="144"/>
      <c r="Z3" s="144"/>
      <c r="AA3" s="144"/>
      <c r="AB3" s="335" t="s">
        <v>409</v>
      </c>
      <c r="AC3" s="335"/>
      <c r="AD3" s="335"/>
      <c r="AE3" s="335"/>
      <c r="AF3" s="335"/>
      <c r="AG3" s="335"/>
      <c r="AH3" s="335"/>
      <c r="AI3" s="335"/>
      <c r="AJ3" s="335"/>
    </row>
    <row r="4" spans="1:36" s="126" customFormat="1" x14ac:dyDescent="0.25">
      <c r="A4" s="336" t="s">
        <v>436</v>
      </c>
      <c r="B4" s="336"/>
      <c r="C4" s="336"/>
      <c r="D4" s="336"/>
      <c r="E4" s="336"/>
      <c r="F4" s="336"/>
      <c r="G4" s="336"/>
      <c r="H4" s="336"/>
      <c r="I4" s="336"/>
      <c r="J4" s="142"/>
      <c r="K4" s="143"/>
      <c r="L4" s="143"/>
      <c r="M4" s="145"/>
      <c r="N4" s="144"/>
      <c r="O4" s="144"/>
      <c r="P4" s="144"/>
      <c r="Q4" s="144"/>
      <c r="R4" s="144"/>
      <c r="S4" s="144"/>
      <c r="T4" s="144"/>
      <c r="U4" s="144"/>
      <c r="V4" s="144"/>
      <c r="W4" s="144"/>
      <c r="X4" s="144"/>
      <c r="Y4" s="144"/>
      <c r="Z4" s="144"/>
      <c r="AA4" s="144"/>
      <c r="AB4" s="337" t="s">
        <v>410</v>
      </c>
      <c r="AC4" s="337"/>
      <c r="AD4" s="337"/>
      <c r="AE4" s="337"/>
      <c r="AF4" s="337"/>
      <c r="AG4" s="337"/>
      <c r="AH4" s="337"/>
      <c r="AI4" s="337"/>
      <c r="AJ4" s="337"/>
    </row>
    <row r="5" spans="1:36" s="126" customFormat="1" x14ac:dyDescent="0.25">
      <c r="A5" s="135"/>
      <c r="B5" s="135"/>
      <c r="C5" s="135"/>
      <c r="D5" s="135"/>
      <c r="E5" s="135"/>
      <c r="F5" s="135"/>
      <c r="G5" s="135"/>
      <c r="H5" s="135"/>
      <c r="I5" s="135"/>
      <c r="J5" s="142"/>
      <c r="K5" s="143"/>
      <c r="L5" s="143"/>
      <c r="M5" s="145"/>
      <c r="N5" s="144"/>
      <c r="O5" s="144"/>
      <c r="P5" s="144"/>
      <c r="Q5" s="144"/>
      <c r="R5" s="144"/>
      <c r="S5" s="144"/>
      <c r="T5" s="144"/>
      <c r="U5" s="144"/>
      <c r="V5" s="144"/>
      <c r="W5" s="144"/>
      <c r="X5" s="144"/>
      <c r="Y5" s="144"/>
      <c r="Z5" s="144"/>
      <c r="AA5" s="144"/>
      <c r="AB5" s="148"/>
      <c r="AC5" s="148"/>
      <c r="AD5" s="148"/>
      <c r="AE5" s="148"/>
      <c r="AF5" s="148"/>
      <c r="AG5" s="148"/>
      <c r="AH5" s="148"/>
      <c r="AI5" s="148"/>
      <c r="AJ5" s="148"/>
    </row>
    <row r="6" spans="1:36" s="126" customFormat="1" x14ac:dyDescent="0.25">
      <c r="A6" s="136"/>
      <c r="B6" s="136"/>
      <c r="C6" s="136"/>
      <c r="D6" s="136"/>
      <c r="E6" s="136"/>
      <c r="F6" s="136"/>
      <c r="G6" s="136"/>
      <c r="H6" s="136"/>
      <c r="I6" s="136"/>
      <c r="J6" s="142"/>
      <c r="K6" s="143"/>
      <c r="L6" s="143"/>
      <c r="M6" s="145"/>
      <c r="N6" s="144"/>
      <c r="O6" s="144"/>
      <c r="P6" s="144"/>
      <c r="Q6" s="144"/>
      <c r="R6" s="144"/>
      <c r="S6" s="144"/>
      <c r="T6" s="144"/>
      <c r="U6" s="144"/>
      <c r="V6" s="144"/>
      <c r="W6" s="144"/>
      <c r="X6" s="144"/>
      <c r="Y6" s="144"/>
      <c r="Z6" s="144"/>
      <c r="AA6" s="144"/>
      <c r="AB6" s="144"/>
      <c r="AC6" s="144"/>
      <c r="AD6" s="144"/>
      <c r="AE6" s="144"/>
      <c r="AF6" s="144"/>
      <c r="AG6" s="144"/>
      <c r="AH6" s="144"/>
      <c r="AI6" s="144"/>
      <c r="AJ6" s="144"/>
    </row>
    <row r="7" spans="1:36" ht="75.75" customHeight="1" x14ac:dyDescent="0.3">
      <c r="A7" s="333" t="s">
        <v>461</v>
      </c>
      <c r="B7" s="333"/>
      <c r="C7" s="333"/>
      <c r="D7" s="333"/>
      <c r="E7" s="333"/>
      <c r="F7" s="333"/>
      <c r="G7" s="333"/>
      <c r="H7" s="333"/>
      <c r="I7" s="333"/>
      <c r="J7" s="333"/>
      <c r="K7" s="333"/>
      <c r="L7" s="333"/>
      <c r="M7" s="333"/>
      <c r="N7" s="333"/>
      <c r="O7" s="333"/>
      <c r="P7" s="333"/>
      <c r="Q7" s="333"/>
      <c r="R7" s="333"/>
      <c r="S7" s="333"/>
      <c r="T7" s="333"/>
      <c r="U7" s="333"/>
      <c r="V7" s="333"/>
      <c r="W7" s="333"/>
      <c r="X7" s="333"/>
      <c r="Y7" s="333"/>
      <c r="Z7" s="333"/>
      <c r="AA7" s="333"/>
      <c r="AB7" s="333"/>
      <c r="AC7" s="333"/>
      <c r="AD7" s="333"/>
      <c r="AE7" s="333"/>
      <c r="AF7" s="333"/>
      <c r="AG7" s="333"/>
      <c r="AH7" s="333"/>
      <c r="AI7" s="333"/>
      <c r="AJ7" s="333"/>
    </row>
    <row r="8" spans="1:36" x14ac:dyDescent="0.25">
      <c r="A8" s="160"/>
      <c r="B8" s="160"/>
      <c r="C8" s="160"/>
      <c r="D8" s="160"/>
      <c r="E8" s="160"/>
      <c r="F8" s="160"/>
      <c r="G8" s="160"/>
      <c r="H8" s="160"/>
      <c r="I8" s="160"/>
      <c r="J8" s="160"/>
      <c r="K8" s="160"/>
      <c r="L8" s="160"/>
      <c r="M8" s="160"/>
      <c r="N8" s="160"/>
      <c r="O8" s="160"/>
      <c r="P8" s="160"/>
      <c r="Q8" s="160"/>
      <c r="R8" s="160"/>
      <c r="S8" s="160"/>
      <c r="T8" s="160"/>
      <c r="U8" s="160"/>
      <c r="V8" s="160"/>
      <c r="W8" s="160"/>
      <c r="X8" s="160"/>
      <c r="Y8" s="160"/>
      <c r="Z8" s="160"/>
      <c r="AA8" s="160"/>
      <c r="AB8" s="160"/>
      <c r="AC8" s="160"/>
      <c r="AD8" s="160"/>
      <c r="AE8" s="160"/>
      <c r="AF8" s="160"/>
      <c r="AG8" s="160"/>
      <c r="AH8" s="160"/>
      <c r="AI8" s="160"/>
      <c r="AJ8" s="160"/>
    </row>
    <row r="9" spans="1:36" x14ac:dyDescent="0.25">
      <c r="A9" s="338" t="s">
        <v>411</v>
      </c>
      <c r="B9" s="338" t="s">
        <v>59</v>
      </c>
      <c r="C9" s="341" t="s">
        <v>412</v>
      </c>
      <c r="D9" s="344" t="s">
        <v>413</v>
      </c>
      <c r="E9" s="345" t="s">
        <v>153</v>
      </c>
      <c r="F9" s="345"/>
      <c r="G9" s="345"/>
      <c r="H9" s="345"/>
      <c r="I9" s="345"/>
      <c r="J9" s="345"/>
      <c r="K9" s="345"/>
      <c r="L9" s="345"/>
      <c r="M9" s="345"/>
      <c r="N9" s="345"/>
      <c r="O9" s="345"/>
      <c r="P9" s="345"/>
      <c r="Q9" s="345"/>
      <c r="R9" s="345"/>
      <c r="S9" s="345"/>
      <c r="T9" s="345"/>
      <c r="U9" s="345"/>
      <c r="V9" s="345"/>
      <c r="W9" s="345"/>
      <c r="X9" s="345"/>
      <c r="Y9" s="345"/>
      <c r="Z9" s="345"/>
      <c r="AA9" s="345"/>
      <c r="AB9" s="345"/>
      <c r="AC9" s="345"/>
      <c r="AD9" s="345"/>
      <c r="AE9" s="345"/>
      <c r="AF9" s="345"/>
      <c r="AG9" s="345"/>
      <c r="AH9" s="345"/>
      <c r="AI9" s="345"/>
      <c r="AJ9" s="345"/>
    </row>
    <row r="10" spans="1:36" ht="54" customHeight="1" x14ac:dyDescent="0.25">
      <c r="A10" s="339"/>
      <c r="B10" s="339"/>
      <c r="C10" s="342"/>
      <c r="D10" s="344"/>
      <c r="E10" s="346" t="s">
        <v>129</v>
      </c>
      <c r="F10" s="346"/>
      <c r="G10" s="346"/>
      <c r="H10" s="346"/>
      <c r="I10" s="347" t="s">
        <v>432</v>
      </c>
      <c r="J10" s="348"/>
      <c r="K10" s="348"/>
      <c r="L10" s="346" t="s">
        <v>433</v>
      </c>
      <c r="M10" s="346"/>
      <c r="N10" s="346"/>
      <c r="O10" s="346"/>
      <c r="P10" s="346" t="s">
        <v>175</v>
      </c>
      <c r="Q10" s="346"/>
      <c r="R10" s="346" t="s">
        <v>130</v>
      </c>
      <c r="S10" s="346"/>
      <c r="T10" s="346"/>
      <c r="U10" s="346"/>
      <c r="V10" s="346" t="s">
        <v>434</v>
      </c>
      <c r="W10" s="346"/>
      <c r="X10" s="346"/>
      <c r="Y10" s="346" t="s">
        <v>435</v>
      </c>
      <c r="Z10" s="346"/>
      <c r="AA10" s="346"/>
      <c r="AB10" s="346"/>
      <c r="AC10" s="346" t="s">
        <v>165</v>
      </c>
      <c r="AD10" s="346"/>
      <c r="AE10" s="346"/>
      <c r="AF10" s="346"/>
      <c r="AG10" s="346" t="s">
        <v>131</v>
      </c>
      <c r="AH10" s="346"/>
      <c r="AI10" s="346"/>
      <c r="AJ10" s="346"/>
    </row>
    <row r="11" spans="1:36" ht="192.75" customHeight="1" x14ac:dyDescent="0.25">
      <c r="A11" s="340"/>
      <c r="B11" s="340"/>
      <c r="C11" s="343"/>
      <c r="D11" s="344"/>
      <c r="E11" s="182" t="s">
        <v>132</v>
      </c>
      <c r="F11" s="182" t="s">
        <v>133</v>
      </c>
      <c r="G11" s="182" t="s">
        <v>134</v>
      </c>
      <c r="H11" s="182" t="s">
        <v>135</v>
      </c>
      <c r="I11" s="182" t="s">
        <v>155</v>
      </c>
      <c r="J11" s="182" t="s">
        <v>156</v>
      </c>
      <c r="K11" s="182" t="s">
        <v>157</v>
      </c>
      <c r="L11" s="182" t="s">
        <v>150</v>
      </c>
      <c r="M11" s="182" t="s">
        <v>136</v>
      </c>
      <c r="N11" s="182" t="s">
        <v>151</v>
      </c>
      <c r="O11" s="182" t="s">
        <v>152</v>
      </c>
      <c r="P11" s="182" t="s">
        <v>159</v>
      </c>
      <c r="Q11" s="182" t="s">
        <v>160</v>
      </c>
      <c r="R11" s="182" t="s">
        <v>137</v>
      </c>
      <c r="S11" s="182" t="s">
        <v>138</v>
      </c>
      <c r="T11" s="182" t="s">
        <v>139</v>
      </c>
      <c r="U11" s="182" t="s">
        <v>140</v>
      </c>
      <c r="V11" s="182" t="s">
        <v>161</v>
      </c>
      <c r="W11" s="183" t="s">
        <v>162</v>
      </c>
      <c r="X11" s="183" t="s">
        <v>164</v>
      </c>
      <c r="Y11" s="182" t="s">
        <v>457</v>
      </c>
      <c r="Z11" s="182" t="s">
        <v>142</v>
      </c>
      <c r="AA11" s="182" t="s">
        <v>143</v>
      </c>
      <c r="AB11" s="182" t="s">
        <v>144</v>
      </c>
      <c r="AC11" s="183" t="s">
        <v>166</v>
      </c>
      <c r="AD11" s="182" t="s">
        <v>167</v>
      </c>
      <c r="AE11" s="182" t="s">
        <v>168</v>
      </c>
      <c r="AF11" s="182" t="s">
        <v>169</v>
      </c>
      <c r="AG11" s="182" t="s">
        <v>145</v>
      </c>
      <c r="AH11" s="182" t="s">
        <v>146</v>
      </c>
      <c r="AI11" s="182" t="s">
        <v>147</v>
      </c>
      <c r="AJ11" s="182" t="s">
        <v>148</v>
      </c>
    </row>
    <row r="12" spans="1:36" s="133" customFormat="1" x14ac:dyDescent="0.25">
      <c r="A12" s="157" t="s">
        <v>44</v>
      </c>
      <c r="B12" s="157" t="s">
        <v>56</v>
      </c>
      <c r="C12" s="157" t="s">
        <v>171</v>
      </c>
      <c r="D12" s="157" t="s">
        <v>423</v>
      </c>
      <c r="E12" s="233">
        <v>1</v>
      </c>
      <c r="F12" s="157">
        <v>2</v>
      </c>
      <c r="G12" s="157">
        <v>3</v>
      </c>
      <c r="H12" s="157">
        <v>4</v>
      </c>
      <c r="I12" s="233">
        <v>5</v>
      </c>
      <c r="J12" s="157">
        <v>6</v>
      </c>
      <c r="K12" s="157">
        <v>7</v>
      </c>
      <c r="L12" s="233">
        <v>8</v>
      </c>
      <c r="M12" s="157">
        <v>9</v>
      </c>
      <c r="N12" s="157">
        <v>10</v>
      </c>
      <c r="O12" s="157">
        <v>11</v>
      </c>
      <c r="P12" s="233">
        <v>12</v>
      </c>
      <c r="Q12" s="157">
        <v>13</v>
      </c>
      <c r="R12" s="233">
        <v>14</v>
      </c>
      <c r="S12" s="157">
        <v>15</v>
      </c>
      <c r="T12" s="157">
        <v>16</v>
      </c>
      <c r="U12" s="157">
        <v>17</v>
      </c>
      <c r="V12" s="233">
        <v>18</v>
      </c>
      <c r="W12" s="157">
        <v>19</v>
      </c>
      <c r="X12" s="157">
        <v>20</v>
      </c>
      <c r="Y12" s="233">
        <v>21</v>
      </c>
      <c r="Z12" s="157">
        <v>22</v>
      </c>
      <c r="AA12" s="157">
        <v>23</v>
      </c>
      <c r="AB12" s="157">
        <v>24</v>
      </c>
      <c r="AC12" s="233">
        <v>25</v>
      </c>
      <c r="AD12" s="157">
        <v>26</v>
      </c>
      <c r="AE12" s="157">
        <v>27</v>
      </c>
      <c r="AF12" s="157">
        <v>28</v>
      </c>
      <c r="AG12" s="233">
        <v>29</v>
      </c>
      <c r="AH12" s="157">
        <v>30</v>
      </c>
      <c r="AI12" s="157">
        <v>31</v>
      </c>
      <c r="AJ12" s="157">
        <v>32</v>
      </c>
    </row>
    <row r="13" spans="1:36" ht="29.25" customHeight="1" x14ac:dyDescent="0.25">
      <c r="A13" s="161"/>
      <c r="B13" s="164" t="s">
        <v>170</v>
      </c>
      <c r="C13" s="172">
        <f>'Bieu 1A'!C35</f>
        <v>7689</v>
      </c>
      <c r="D13" s="162">
        <v>420</v>
      </c>
      <c r="E13" s="162">
        <v>380</v>
      </c>
      <c r="F13" s="162">
        <v>40</v>
      </c>
      <c r="G13" s="162">
        <v>0</v>
      </c>
      <c r="H13" s="151">
        <v>0</v>
      </c>
      <c r="I13" s="162">
        <v>400</v>
      </c>
      <c r="J13" s="162">
        <v>20</v>
      </c>
      <c r="K13" s="151">
        <v>0</v>
      </c>
      <c r="L13" s="162">
        <v>400</v>
      </c>
      <c r="M13" s="162">
        <v>20</v>
      </c>
      <c r="N13" s="162">
        <v>0</v>
      </c>
      <c r="O13" s="151">
        <v>0</v>
      </c>
      <c r="P13" s="162">
        <v>420</v>
      </c>
      <c r="Q13" s="162">
        <v>0</v>
      </c>
      <c r="R13" s="162">
        <v>410</v>
      </c>
      <c r="S13" s="162">
        <v>10</v>
      </c>
      <c r="T13" s="151">
        <v>0</v>
      </c>
      <c r="U13" s="151">
        <v>0</v>
      </c>
      <c r="V13" s="162">
        <v>420</v>
      </c>
      <c r="W13" s="162">
        <v>0</v>
      </c>
      <c r="X13" s="151">
        <v>0</v>
      </c>
      <c r="Y13" s="162">
        <v>415</v>
      </c>
      <c r="Z13" s="162">
        <v>5</v>
      </c>
      <c r="AA13" s="151">
        <v>0</v>
      </c>
      <c r="AB13" s="151">
        <v>0</v>
      </c>
      <c r="AC13" s="162">
        <v>420</v>
      </c>
      <c r="AD13" s="162">
        <v>0</v>
      </c>
      <c r="AE13" s="162">
        <v>0</v>
      </c>
      <c r="AF13" s="162">
        <v>0</v>
      </c>
      <c r="AG13" s="162">
        <v>417</v>
      </c>
      <c r="AH13" s="162">
        <v>3</v>
      </c>
      <c r="AI13" s="162">
        <v>0</v>
      </c>
      <c r="AJ13" s="151">
        <v>0</v>
      </c>
    </row>
    <row r="14" spans="1:36" ht="24.75" customHeight="1" x14ac:dyDescent="0.25">
      <c r="A14" s="161"/>
      <c r="B14" s="164" t="s">
        <v>426</v>
      </c>
      <c r="C14" s="331">
        <f>D13/$C$13*100</f>
        <v>5.4623488099882946</v>
      </c>
      <c r="D14" s="332"/>
      <c r="E14" s="163">
        <f t="shared" ref="E14:AE14" si="0">E13/$D$13*100</f>
        <v>90.476190476190482</v>
      </c>
      <c r="F14" s="163">
        <f t="shared" si="0"/>
        <v>9.5238095238095237</v>
      </c>
      <c r="G14" s="163">
        <f t="shared" si="0"/>
        <v>0</v>
      </c>
      <c r="H14" s="152">
        <f t="shared" si="0"/>
        <v>0</v>
      </c>
      <c r="I14" s="163">
        <f t="shared" si="0"/>
        <v>95.238095238095227</v>
      </c>
      <c r="J14" s="163">
        <f t="shared" si="0"/>
        <v>4.7619047619047619</v>
      </c>
      <c r="K14" s="152">
        <f t="shared" si="0"/>
        <v>0</v>
      </c>
      <c r="L14" s="163">
        <f t="shared" si="0"/>
        <v>95.238095238095227</v>
      </c>
      <c r="M14" s="163">
        <f t="shared" si="0"/>
        <v>4.7619047619047619</v>
      </c>
      <c r="N14" s="163">
        <f t="shared" si="0"/>
        <v>0</v>
      </c>
      <c r="O14" s="152">
        <f t="shared" si="0"/>
        <v>0</v>
      </c>
      <c r="P14" s="163">
        <f t="shared" si="0"/>
        <v>100</v>
      </c>
      <c r="Q14" s="163">
        <f t="shared" si="0"/>
        <v>0</v>
      </c>
      <c r="R14" s="163">
        <f t="shared" si="0"/>
        <v>97.61904761904762</v>
      </c>
      <c r="S14" s="163">
        <f t="shared" si="0"/>
        <v>2.3809523809523809</v>
      </c>
      <c r="T14" s="152">
        <f t="shared" si="0"/>
        <v>0</v>
      </c>
      <c r="U14" s="152">
        <f t="shared" si="0"/>
        <v>0</v>
      </c>
      <c r="V14" s="163">
        <f t="shared" si="0"/>
        <v>100</v>
      </c>
      <c r="W14" s="163">
        <f t="shared" si="0"/>
        <v>0</v>
      </c>
      <c r="X14" s="152">
        <f t="shared" si="0"/>
        <v>0</v>
      </c>
      <c r="Y14" s="163">
        <f t="shared" si="0"/>
        <v>98.80952380952381</v>
      </c>
      <c r="Z14" s="163">
        <f t="shared" si="0"/>
        <v>1.1904761904761905</v>
      </c>
      <c r="AA14" s="152">
        <f t="shared" si="0"/>
        <v>0</v>
      </c>
      <c r="AB14" s="152">
        <f t="shared" si="0"/>
        <v>0</v>
      </c>
      <c r="AC14" s="163">
        <f t="shared" si="0"/>
        <v>100</v>
      </c>
      <c r="AD14" s="163">
        <f t="shared" si="0"/>
        <v>0</v>
      </c>
      <c r="AE14" s="163">
        <f t="shared" si="0"/>
        <v>0</v>
      </c>
      <c r="AF14" s="163">
        <f>AF13/$D$13*100</f>
        <v>0</v>
      </c>
      <c r="AG14" s="163">
        <f>AG13/$D$13*100</f>
        <v>99.285714285714292</v>
      </c>
      <c r="AH14" s="163">
        <f>AH13/$D$13*100</f>
        <v>0.7142857142857143</v>
      </c>
      <c r="AI14" s="163">
        <f>AI13/$D$13*100</f>
        <v>0</v>
      </c>
      <c r="AJ14" s="152">
        <f>AJ13/$D$13*100</f>
        <v>0</v>
      </c>
    </row>
    <row r="16" spans="1:36" x14ac:dyDescent="0.25">
      <c r="A16" s="133"/>
      <c r="AC16" s="337"/>
      <c r="AD16" s="337"/>
      <c r="AE16" s="337"/>
      <c r="AF16" s="337"/>
      <c r="AG16" s="337"/>
      <c r="AH16" s="337"/>
      <c r="AI16" s="337"/>
    </row>
    <row r="17" spans="1:35" x14ac:dyDescent="0.25">
      <c r="A17" s="133"/>
      <c r="AC17" s="334"/>
      <c r="AD17" s="334"/>
      <c r="AE17" s="334"/>
      <c r="AF17" s="334"/>
      <c r="AG17" s="334"/>
      <c r="AH17" s="334"/>
      <c r="AI17" s="334"/>
    </row>
    <row r="22" spans="1:35" x14ac:dyDescent="0.25">
      <c r="AE22" s="337"/>
      <c r="AF22" s="337"/>
      <c r="AG22" s="337"/>
    </row>
  </sheetData>
  <mergeCells count="24">
    <mergeCell ref="AC16:AI16"/>
    <mergeCell ref="AC17:AI17"/>
    <mergeCell ref="AE22:AG22"/>
    <mergeCell ref="R10:U10"/>
    <mergeCell ref="V10:X10"/>
    <mergeCell ref="Y10:AB10"/>
    <mergeCell ref="AC10:AF10"/>
    <mergeCell ref="AG10:AJ10"/>
    <mergeCell ref="C14:D14"/>
    <mergeCell ref="A7:AJ7"/>
    <mergeCell ref="AH1:AJ1"/>
    <mergeCell ref="A3:I3"/>
    <mergeCell ref="AB3:AJ3"/>
    <mergeCell ref="A4:I4"/>
    <mergeCell ref="AB4:AJ4"/>
    <mergeCell ref="A9:A11"/>
    <mergeCell ref="B9:B11"/>
    <mergeCell ref="C9:C11"/>
    <mergeCell ref="D9:D11"/>
    <mergeCell ref="E9:AJ9"/>
    <mergeCell ref="E10:H10"/>
    <mergeCell ref="I10:K10"/>
    <mergeCell ref="L10:O10"/>
    <mergeCell ref="P10:Q10"/>
  </mergeCells>
  <pageMargins left="0.17" right="0.16" top="0.74803149606299213" bottom="0.51" header="0.31496062992125984" footer="0.31496062992125984"/>
  <pageSetup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0"/>
  <sheetViews>
    <sheetView zoomScaleNormal="100" workbookViewId="0">
      <selection activeCell="C47" sqref="C47:D47"/>
    </sheetView>
  </sheetViews>
  <sheetFormatPr defaultRowHeight="15.75" x14ac:dyDescent="0.25"/>
  <cols>
    <col min="1" max="1" width="4.140625" style="134" customWidth="1"/>
    <col min="2" max="2" width="21.140625" style="125" bestFit="1" customWidth="1"/>
    <col min="3" max="3" width="6.5703125" style="141" customWidth="1"/>
    <col min="4" max="4" width="6" style="133" customWidth="1"/>
    <col min="5" max="21" width="5" style="133" customWidth="1"/>
    <col min="22" max="22" width="5.140625" style="133" customWidth="1"/>
    <col min="23" max="24" width="5" style="133" customWidth="1"/>
    <col min="25" max="16384" width="9.140625" style="125"/>
  </cols>
  <sheetData>
    <row r="1" spans="1:24" x14ac:dyDescent="0.25">
      <c r="V1" s="334" t="s">
        <v>408</v>
      </c>
      <c r="W1" s="334"/>
      <c r="X1" s="334"/>
    </row>
    <row r="3" spans="1:24" s="126" customFormat="1" x14ac:dyDescent="0.25">
      <c r="A3" s="362" t="s">
        <v>371</v>
      </c>
      <c r="B3" s="362"/>
      <c r="C3" s="362"/>
      <c r="D3" s="362"/>
      <c r="E3" s="362"/>
      <c r="F3" s="362"/>
      <c r="G3" s="142"/>
      <c r="H3" s="142"/>
      <c r="I3" s="142"/>
      <c r="J3" s="136"/>
      <c r="K3" s="143"/>
      <c r="L3" s="143"/>
      <c r="M3" s="144"/>
      <c r="N3" s="335" t="s">
        <v>409</v>
      </c>
      <c r="O3" s="335"/>
      <c r="P3" s="335"/>
      <c r="Q3" s="335"/>
      <c r="R3" s="335"/>
      <c r="S3" s="335"/>
      <c r="T3" s="335"/>
      <c r="U3" s="335"/>
      <c r="V3" s="335"/>
      <c r="W3" s="335"/>
      <c r="X3" s="335"/>
    </row>
    <row r="4" spans="1:24" s="126" customFormat="1" x14ac:dyDescent="0.25">
      <c r="A4" s="363" t="s">
        <v>427</v>
      </c>
      <c r="B4" s="363"/>
      <c r="C4" s="363"/>
      <c r="D4" s="363"/>
      <c r="E4" s="363"/>
      <c r="F4" s="363"/>
      <c r="G4" s="142"/>
      <c r="H4" s="142"/>
      <c r="I4" s="142"/>
      <c r="J4" s="142"/>
      <c r="K4" s="143"/>
      <c r="L4" s="143"/>
      <c r="M4" s="145"/>
      <c r="N4" s="144"/>
      <c r="O4" s="144"/>
      <c r="P4" s="144"/>
      <c r="Q4" s="146" t="s">
        <v>410</v>
      </c>
      <c r="R4" s="146"/>
      <c r="S4" s="146"/>
      <c r="T4" s="146"/>
      <c r="U4" s="146"/>
      <c r="V4" s="146"/>
      <c r="W4" s="146"/>
      <c r="X4" s="146"/>
    </row>
    <row r="5" spans="1:24" s="126" customFormat="1" x14ac:dyDescent="0.25">
      <c r="A5" s="135"/>
      <c r="B5" s="127"/>
      <c r="C5" s="147"/>
      <c r="D5" s="135"/>
      <c r="E5" s="135"/>
      <c r="F5" s="135"/>
      <c r="G5" s="142"/>
      <c r="H5" s="142"/>
      <c r="I5" s="142"/>
      <c r="J5" s="142"/>
      <c r="K5" s="143"/>
      <c r="L5" s="143"/>
      <c r="M5" s="145"/>
      <c r="N5" s="144"/>
      <c r="O5" s="144"/>
      <c r="P5" s="144"/>
      <c r="Q5" s="148"/>
      <c r="R5" s="148"/>
      <c r="S5" s="148"/>
      <c r="T5" s="148"/>
      <c r="U5" s="148"/>
      <c r="V5" s="148"/>
      <c r="W5" s="148"/>
      <c r="X5" s="148"/>
    </row>
    <row r="6" spans="1:24" ht="57" customHeight="1" x14ac:dyDescent="0.25">
      <c r="A6" s="364" t="s">
        <v>462</v>
      </c>
      <c r="B6" s="364"/>
      <c r="C6" s="364"/>
      <c r="D6" s="364"/>
      <c r="E6" s="364"/>
      <c r="F6" s="364"/>
      <c r="G6" s="364"/>
      <c r="H6" s="364"/>
      <c r="I6" s="364"/>
      <c r="J6" s="364"/>
      <c r="K6" s="364"/>
      <c r="L6" s="364"/>
      <c r="M6" s="364"/>
      <c r="N6" s="364"/>
      <c r="O6" s="364"/>
      <c r="P6" s="364"/>
      <c r="Q6" s="364"/>
      <c r="R6" s="364"/>
      <c r="S6" s="364"/>
      <c r="T6" s="364"/>
      <c r="U6" s="364"/>
      <c r="V6" s="364"/>
      <c r="W6" s="364"/>
      <c r="X6" s="364"/>
    </row>
    <row r="7" spans="1:24" ht="12" customHeight="1" x14ac:dyDescent="0.25">
      <c r="A7" s="137"/>
      <c r="B7" s="128"/>
      <c r="C7" s="149"/>
      <c r="D7" s="137"/>
      <c r="E7" s="137"/>
      <c r="F7" s="137"/>
      <c r="G7" s="137"/>
      <c r="H7" s="137"/>
      <c r="I7" s="137"/>
      <c r="J7" s="137"/>
      <c r="K7" s="137"/>
      <c r="L7" s="137"/>
      <c r="M7" s="137"/>
      <c r="N7" s="137"/>
      <c r="O7" s="137"/>
      <c r="P7" s="137"/>
      <c r="Q7" s="137"/>
      <c r="R7" s="137"/>
      <c r="S7" s="137"/>
      <c r="T7" s="137"/>
      <c r="U7" s="137"/>
      <c r="V7" s="137"/>
      <c r="W7" s="137"/>
      <c r="X7" s="137"/>
    </row>
    <row r="8" spans="1:24" ht="15.75" customHeight="1" x14ac:dyDescent="0.25">
      <c r="A8" s="365" t="s">
        <v>411</v>
      </c>
      <c r="B8" s="366" t="s">
        <v>59</v>
      </c>
      <c r="C8" s="369" t="s">
        <v>412</v>
      </c>
      <c r="D8" s="365" t="s">
        <v>413</v>
      </c>
      <c r="E8" s="372" t="s">
        <v>153</v>
      </c>
      <c r="F8" s="372"/>
      <c r="G8" s="372"/>
      <c r="H8" s="372"/>
      <c r="I8" s="372"/>
      <c r="J8" s="372"/>
      <c r="K8" s="372"/>
      <c r="L8" s="372"/>
      <c r="M8" s="372"/>
      <c r="N8" s="372"/>
      <c r="O8" s="372"/>
      <c r="P8" s="372"/>
      <c r="Q8" s="372"/>
      <c r="R8" s="372"/>
      <c r="S8" s="372"/>
      <c r="T8" s="372"/>
      <c r="U8" s="372"/>
      <c r="V8" s="372"/>
      <c r="W8" s="372"/>
      <c r="X8" s="372"/>
    </row>
    <row r="9" spans="1:24" ht="18" customHeight="1" x14ac:dyDescent="0.25">
      <c r="A9" s="365"/>
      <c r="B9" s="367"/>
      <c r="C9" s="370"/>
      <c r="D9" s="365"/>
      <c r="E9" s="365" t="s">
        <v>414</v>
      </c>
      <c r="F9" s="365"/>
      <c r="G9" s="365"/>
      <c r="H9" s="365"/>
      <c r="I9" s="365" t="s">
        <v>415</v>
      </c>
      <c r="J9" s="365"/>
      <c r="K9" s="365"/>
      <c r="L9" s="365"/>
      <c r="M9" s="365" t="s">
        <v>130</v>
      </c>
      <c r="N9" s="365"/>
      <c r="O9" s="365"/>
      <c r="P9" s="365"/>
      <c r="Q9" s="365" t="s">
        <v>416</v>
      </c>
      <c r="R9" s="365"/>
      <c r="S9" s="365"/>
      <c r="T9" s="365"/>
      <c r="U9" s="365" t="s">
        <v>417</v>
      </c>
      <c r="V9" s="365"/>
      <c r="W9" s="365"/>
      <c r="X9" s="365"/>
    </row>
    <row r="10" spans="1:24" ht="127.5" customHeight="1" x14ac:dyDescent="0.25">
      <c r="A10" s="365"/>
      <c r="B10" s="368"/>
      <c r="C10" s="371"/>
      <c r="D10" s="365"/>
      <c r="E10" s="150" t="s">
        <v>132</v>
      </c>
      <c r="F10" s="150" t="s">
        <v>418</v>
      </c>
      <c r="G10" s="150" t="s">
        <v>134</v>
      </c>
      <c r="H10" s="150" t="s">
        <v>135</v>
      </c>
      <c r="I10" s="150" t="s">
        <v>150</v>
      </c>
      <c r="J10" s="150" t="s">
        <v>136</v>
      </c>
      <c r="K10" s="150" t="s">
        <v>419</v>
      </c>
      <c r="L10" s="150" t="s">
        <v>152</v>
      </c>
      <c r="M10" s="150" t="s">
        <v>137</v>
      </c>
      <c r="N10" s="150" t="s">
        <v>138</v>
      </c>
      <c r="O10" s="150" t="s">
        <v>420</v>
      </c>
      <c r="P10" s="150" t="s">
        <v>421</v>
      </c>
      <c r="Q10" s="150" t="s">
        <v>178</v>
      </c>
      <c r="R10" s="150" t="s">
        <v>179</v>
      </c>
      <c r="S10" s="150" t="s">
        <v>143</v>
      </c>
      <c r="T10" s="150" t="s">
        <v>144</v>
      </c>
      <c r="U10" s="150" t="s">
        <v>145</v>
      </c>
      <c r="V10" s="150" t="s">
        <v>146</v>
      </c>
      <c r="W10" s="150" t="s">
        <v>422</v>
      </c>
      <c r="X10" s="150" t="s">
        <v>148</v>
      </c>
    </row>
    <row r="11" spans="1:24" s="133" customFormat="1" x14ac:dyDescent="0.25">
      <c r="A11" s="132" t="s">
        <v>44</v>
      </c>
      <c r="B11" s="132" t="s">
        <v>56</v>
      </c>
      <c r="C11" s="132" t="s">
        <v>171</v>
      </c>
      <c r="D11" s="132" t="s">
        <v>423</v>
      </c>
      <c r="E11" s="132">
        <v>1</v>
      </c>
      <c r="F11" s="132">
        <v>2</v>
      </c>
      <c r="G11" s="132">
        <v>3</v>
      </c>
      <c r="H11" s="132">
        <v>4</v>
      </c>
      <c r="I11" s="132">
        <v>5</v>
      </c>
      <c r="J11" s="132">
        <v>6</v>
      </c>
      <c r="K11" s="132">
        <v>7</v>
      </c>
      <c r="L11" s="132">
        <v>8</v>
      </c>
      <c r="M11" s="132">
        <v>9</v>
      </c>
      <c r="N11" s="132">
        <v>10</v>
      </c>
      <c r="O11" s="132">
        <v>11</v>
      </c>
      <c r="P11" s="132">
        <v>12</v>
      </c>
      <c r="Q11" s="132">
        <v>13</v>
      </c>
      <c r="R11" s="132">
        <v>14</v>
      </c>
      <c r="S11" s="132">
        <v>15</v>
      </c>
      <c r="T11" s="132">
        <v>16</v>
      </c>
      <c r="U11" s="132">
        <v>17</v>
      </c>
      <c r="V11" s="132">
        <v>18</v>
      </c>
      <c r="W11" s="132">
        <v>19</v>
      </c>
      <c r="X11" s="132">
        <v>20</v>
      </c>
    </row>
    <row r="12" spans="1:24" x14ac:dyDescent="0.25">
      <c r="A12" s="138">
        <v>1</v>
      </c>
      <c r="B12" s="129" t="s">
        <v>428</v>
      </c>
      <c r="C12" s="352"/>
      <c r="D12" s="353"/>
      <c r="E12" s="353"/>
      <c r="F12" s="353"/>
      <c r="G12" s="353"/>
      <c r="H12" s="353"/>
      <c r="I12" s="353"/>
      <c r="J12" s="353"/>
      <c r="K12" s="353"/>
      <c r="L12" s="353"/>
      <c r="M12" s="353"/>
      <c r="N12" s="353"/>
      <c r="O12" s="353"/>
      <c r="P12" s="353"/>
      <c r="Q12" s="353"/>
      <c r="R12" s="353"/>
      <c r="S12" s="353"/>
      <c r="T12" s="353"/>
      <c r="U12" s="353"/>
      <c r="V12" s="353"/>
      <c r="W12" s="353"/>
      <c r="X12" s="354"/>
    </row>
    <row r="13" spans="1:24" x14ac:dyDescent="0.25">
      <c r="A13" s="139"/>
      <c r="B13" s="130" t="s">
        <v>170</v>
      </c>
      <c r="C13" s="184">
        <f>'Bieu 1B'!C21</f>
        <v>436</v>
      </c>
      <c r="D13" s="185">
        <v>50</v>
      </c>
      <c r="E13" s="186">
        <v>40</v>
      </c>
      <c r="F13" s="187">
        <v>10</v>
      </c>
      <c r="G13" s="187">
        <v>0</v>
      </c>
      <c r="H13" s="187">
        <v>0</v>
      </c>
      <c r="I13" s="186">
        <v>45</v>
      </c>
      <c r="J13" s="187">
        <v>5</v>
      </c>
      <c r="K13" s="187">
        <v>0</v>
      </c>
      <c r="L13" s="187">
        <v>0</v>
      </c>
      <c r="M13" s="188">
        <v>45</v>
      </c>
      <c r="N13" s="189">
        <v>5</v>
      </c>
      <c r="O13" s="187">
        <v>0</v>
      </c>
      <c r="P13" s="187">
        <v>0</v>
      </c>
      <c r="Q13" s="186">
        <v>37</v>
      </c>
      <c r="R13" s="187">
        <v>13</v>
      </c>
      <c r="S13" s="187">
        <v>0</v>
      </c>
      <c r="T13" s="187">
        <v>0</v>
      </c>
      <c r="U13" s="186">
        <v>40</v>
      </c>
      <c r="V13" s="190">
        <v>10</v>
      </c>
      <c r="W13" s="187">
        <v>0</v>
      </c>
      <c r="X13" s="187">
        <v>0</v>
      </c>
    </row>
    <row r="14" spans="1:24" x14ac:dyDescent="0.25">
      <c r="A14" s="138"/>
      <c r="B14" s="130" t="s">
        <v>424</v>
      </c>
      <c r="C14" s="355">
        <f>D13/C13*100</f>
        <v>11.467889908256881</v>
      </c>
      <c r="D14" s="356"/>
      <c r="E14" s="191">
        <f t="shared" ref="E14:V14" si="0">E13/$D$13*100</f>
        <v>80</v>
      </c>
      <c r="F14" s="192">
        <f t="shared" si="0"/>
        <v>20</v>
      </c>
      <c r="G14" s="192">
        <f t="shared" si="0"/>
        <v>0</v>
      </c>
      <c r="H14" s="192">
        <f t="shared" si="0"/>
        <v>0</v>
      </c>
      <c r="I14" s="191">
        <f t="shared" si="0"/>
        <v>90</v>
      </c>
      <c r="J14" s="192">
        <f t="shared" si="0"/>
        <v>10</v>
      </c>
      <c r="K14" s="192">
        <f t="shared" si="0"/>
        <v>0</v>
      </c>
      <c r="L14" s="192">
        <f t="shared" si="0"/>
        <v>0</v>
      </c>
      <c r="M14" s="193">
        <f t="shared" si="0"/>
        <v>90</v>
      </c>
      <c r="N14" s="194">
        <f t="shared" si="0"/>
        <v>10</v>
      </c>
      <c r="O14" s="192">
        <f t="shared" si="0"/>
        <v>0</v>
      </c>
      <c r="P14" s="192">
        <f t="shared" si="0"/>
        <v>0</v>
      </c>
      <c r="Q14" s="191">
        <f t="shared" si="0"/>
        <v>74</v>
      </c>
      <c r="R14" s="192">
        <f t="shared" si="0"/>
        <v>26</v>
      </c>
      <c r="S14" s="192">
        <f t="shared" si="0"/>
        <v>0</v>
      </c>
      <c r="T14" s="192">
        <f t="shared" si="0"/>
        <v>0</v>
      </c>
      <c r="U14" s="191">
        <f t="shared" si="0"/>
        <v>80</v>
      </c>
      <c r="V14" s="194">
        <f t="shared" si="0"/>
        <v>20</v>
      </c>
      <c r="W14" s="192">
        <f>W13/$D$13*100</f>
        <v>0</v>
      </c>
      <c r="X14" s="192">
        <f>X13/$D$13*100</f>
        <v>0</v>
      </c>
    </row>
    <row r="15" spans="1:24" x14ac:dyDescent="0.25">
      <c r="A15" s="138">
        <v>2</v>
      </c>
      <c r="B15" s="129" t="s">
        <v>429</v>
      </c>
      <c r="C15" s="349"/>
      <c r="D15" s="350"/>
      <c r="E15" s="350"/>
      <c r="F15" s="350"/>
      <c r="G15" s="350"/>
      <c r="H15" s="350"/>
      <c r="I15" s="350"/>
      <c r="J15" s="350"/>
      <c r="K15" s="350"/>
      <c r="L15" s="350"/>
      <c r="M15" s="350"/>
      <c r="N15" s="350"/>
      <c r="O15" s="350"/>
      <c r="P15" s="350"/>
      <c r="Q15" s="350"/>
      <c r="R15" s="350"/>
      <c r="S15" s="350"/>
      <c r="T15" s="350"/>
      <c r="U15" s="350"/>
      <c r="V15" s="350"/>
      <c r="W15" s="350"/>
      <c r="X15" s="351"/>
    </row>
    <row r="16" spans="1:24" x14ac:dyDescent="0.25">
      <c r="A16" s="139"/>
      <c r="B16" s="130" t="s">
        <v>170</v>
      </c>
      <c r="C16" s="184">
        <f>'Bieu 1B'!C14</f>
        <v>300</v>
      </c>
      <c r="D16" s="179">
        <v>36</v>
      </c>
      <c r="E16" s="173">
        <v>32</v>
      </c>
      <c r="F16" s="173">
        <v>4</v>
      </c>
      <c r="G16" s="173">
        <v>0</v>
      </c>
      <c r="H16" s="173">
        <v>0</v>
      </c>
      <c r="I16" s="173">
        <v>31</v>
      </c>
      <c r="J16" s="173">
        <v>5</v>
      </c>
      <c r="K16" s="173">
        <v>0</v>
      </c>
      <c r="L16" s="173">
        <v>0</v>
      </c>
      <c r="M16" s="191">
        <v>30</v>
      </c>
      <c r="N16" s="173">
        <v>6</v>
      </c>
      <c r="O16" s="173">
        <v>0</v>
      </c>
      <c r="P16" s="173">
        <v>0</v>
      </c>
      <c r="Q16" s="173">
        <v>36</v>
      </c>
      <c r="R16" s="173">
        <v>0</v>
      </c>
      <c r="S16" s="173">
        <v>0</v>
      </c>
      <c r="T16" s="173">
        <v>0</v>
      </c>
      <c r="U16" s="173">
        <v>34</v>
      </c>
      <c r="V16" s="173">
        <v>2</v>
      </c>
      <c r="W16" s="192">
        <v>0</v>
      </c>
      <c r="X16" s="192">
        <v>0</v>
      </c>
    </row>
    <row r="17" spans="1:24" x14ac:dyDescent="0.25">
      <c r="A17" s="138"/>
      <c r="B17" s="130" t="s">
        <v>424</v>
      </c>
      <c r="C17" s="355">
        <f>D16/$C$16*100</f>
        <v>12</v>
      </c>
      <c r="D17" s="356"/>
      <c r="E17" s="191">
        <f>E16/$D$16*100</f>
        <v>88.888888888888886</v>
      </c>
      <c r="F17" s="194">
        <f>F16/$D$16*100</f>
        <v>11.111111111111111</v>
      </c>
      <c r="G17" s="194">
        <f>G16/$D$16*100</f>
        <v>0</v>
      </c>
      <c r="H17" s="194">
        <f>H16/$D$16*100</f>
        <v>0</v>
      </c>
      <c r="I17" s="191">
        <f>I16/$D$16*100</f>
        <v>86.111111111111114</v>
      </c>
      <c r="J17" s="192">
        <f>$J$16/D16*100</f>
        <v>13.888888888888889</v>
      </c>
      <c r="K17" s="195">
        <f>$K$16/D16*100</f>
        <v>0</v>
      </c>
      <c r="L17" s="195">
        <f t="shared" ref="L17:X17" si="1">L16/$D$16*100</f>
        <v>0</v>
      </c>
      <c r="M17" s="191">
        <f t="shared" si="1"/>
        <v>83.333333333333343</v>
      </c>
      <c r="N17" s="194">
        <f t="shared" si="1"/>
        <v>16.666666666666664</v>
      </c>
      <c r="O17" s="195">
        <f t="shared" si="1"/>
        <v>0</v>
      </c>
      <c r="P17" s="195">
        <f t="shared" si="1"/>
        <v>0</v>
      </c>
      <c r="Q17" s="191">
        <f t="shared" si="1"/>
        <v>100</v>
      </c>
      <c r="R17" s="192">
        <f t="shared" si="1"/>
        <v>0</v>
      </c>
      <c r="S17" s="192">
        <f t="shared" si="1"/>
        <v>0</v>
      </c>
      <c r="T17" s="192">
        <f t="shared" si="1"/>
        <v>0</v>
      </c>
      <c r="U17" s="191">
        <f t="shared" si="1"/>
        <v>94.444444444444443</v>
      </c>
      <c r="V17" s="192">
        <f t="shared" si="1"/>
        <v>5.5555555555555554</v>
      </c>
      <c r="W17" s="192">
        <f t="shared" si="1"/>
        <v>0</v>
      </c>
      <c r="X17" s="195">
        <f t="shared" si="1"/>
        <v>0</v>
      </c>
    </row>
    <row r="18" spans="1:24" x14ac:dyDescent="0.25">
      <c r="A18" s="165">
        <v>3</v>
      </c>
      <c r="B18" s="129" t="s">
        <v>454</v>
      </c>
      <c r="C18" s="352"/>
      <c r="D18" s="353"/>
      <c r="E18" s="353"/>
      <c r="F18" s="353"/>
      <c r="G18" s="353"/>
      <c r="H18" s="353"/>
      <c r="I18" s="353"/>
      <c r="J18" s="353"/>
      <c r="K18" s="353"/>
      <c r="L18" s="353"/>
      <c r="M18" s="353"/>
      <c r="N18" s="353"/>
      <c r="O18" s="353"/>
      <c r="P18" s="353"/>
      <c r="Q18" s="353"/>
      <c r="R18" s="353"/>
      <c r="S18" s="353"/>
      <c r="T18" s="353"/>
      <c r="U18" s="353"/>
      <c r="V18" s="353"/>
      <c r="W18" s="353"/>
      <c r="X18" s="354"/>
    </row>
    <row r="19" spans="1:24" x14ac:dyDescent="0.25">
      <c r="A19" s="165"/>
      <c r="B19" s="130" t="s">
        <v>170</v>
      </c>
      <c r="C19" s="184">
        <f>'Bieu 1B'!C18</f>
        <v>577</v>
      </c>
      <c r="D19" s="185">
        <v>39</v>
      </c>
      <c r="E19" s="191">
        <v>38</v>
      </c>
      <c r="F19" s="192">
        <v>1</v>
      </c>
      <c r="G19" s="192">
        <v>0</v>
      </c>
      <c r="H19" s="192">
        <v>0</v>
      </c>
      <c r="I19" s="191">
        <v>39</v>
      </c>
      <c r="J19" s="192">
        <v>0</v>
      </c>
      <c r="K19" s="192">
        <v>0</v>
      </c>
      <c r="L19" s="192">
        <v>0</v>
      </c>
      <c r="M19" s="191">
        <v>33</v>
      </c>
      <c r="N19" s="194">
        <v>6</v>
      </c>
      <c r="O19" s="192">
        <v>0</v>
      </c>
      <c r="P19" s="192">
        <v>0</v>
      </c>
      <c r="Q19" s="191">
        <v>39</v>
      </c>
      <c r="R19" s="192">
        <v>0</v>
      </c>
      <c r="S19" s="192">
        <v>0</v>
      </c>
      <c r="T19" s="192">
        <v>0</v>
      </c>
      <c r="U19" s="191">
        <v>37</v>
      </c>
      <c r="V19" s="192">
        <v>2</v>
      </c>
      <c r="W19" s="192">
        <v>0</v>
      </c>
      <c r="X19" s="192">
        <v>0</v>
      </c>
    </row>
    <row r="20" spans="1:24" x14ac:dyDescent="0.25">
      <c r="A20" s="165"/>
      <c r="B20" s="130" t="s">
        <v>424</v>
      </c>
      <c r="C20" s="355">
        <f>D19/C19*100</f>
        <v>6.7590987868284227</v>
      </c>
      <c r="D20" s="356"/>
      <c r="E20" s="191">
        <f t="shared" ref="E20:X20" si="2">E19/$D$19*100</f>
        <v>97.435897435897431</v>
      </c>
      <c r="F20" s="192">
        <f t="shared" si="2"/>
        <v>2.5641025641025639</v>
      </c>
      <c r="G20" s="195">
        <f t="shared" si="2"/>
        <v>0</v>
      </c>
      <c r="H20" s="195">
        <f t="shared" si="2"/>
        <v>0</v>
      </c>
      <c r="I20" s="191">
        <f t="shared" si="2"/>
        <v>100</v>
      </c>
      <c r="J20" s="192">
        <f t="shared" si="2"/>
        <v>0</v>
      </c>
      <c r="K20" s="195">
        <f t="shared" si="2"/>
        <v>0</v>
      </c>
      <c r="L20" s="195">
        <f t="shared" si="2"/>
        <v>0</v>
      </c>
      <c r="M20" s="191">
        <f t="shared" si="2"/>
        <v>84.615384615384613</v>
      </c>
      <c r="N20" s="194">
        <f t="shared" si="2"/>
        <v>15.384615384615385</v>
      </c>
      <c r="O20" s="195">
        <f t="shared" si="2"/>
        <v>0</v>
      </c>
      <c r="P20" s="195">
        <f t="shared" si="2"/>
        <v>0</v>
      </c>
      <c r="Q20" s="191">
        <f t="shared" si="2"/>
        <v>100</v>
      </c>
      <c r="R20" s="192">
        <f t="shared" si="2"/>
        <v>0</v>
      </c>
      <c r="S20" s="195">
        <f t="shared" si="2"/>
        <v>0</v>
      </c>
      <c r="T20" s="195">
        <f t="shared" si="2"/>
        <v>0</v>
      </c>
      <c r="U20" s="191">
        <f t="shared" si="2"/>
        <v>94.871794871794862</v>
      </c>
      <c r="V20" s="192">
        <f t="shared" si="2"/>
        <v>5.1282051282051277</v>
      </c>
      <c r="W20" s="192">
        <f t="shared" si="2"/>
        <v>0</v>
      </c>
      <c r="X20" s="195">
        <f t="shared" si="2"/>
        <v>0</v>
      </c>
    </row>
    <row r="21" spans="1:24" x14ac:dyDescent="0.25">
      <c r="A21" s="138">
        <v>4</v>
      </c>
      <c r="B21" s="129" t="s">
        <v>430</v>
      </c>
      <c r="C21" s="352"/>
      <c r="D21" s="353"/>
      <c r="E21" s="353"/>
      <c r="F21" s="353"/>
      <c r="G21" s="353"/>
      <c r="H21" s="353"/>
      <c r="I21" s="353"/>
      <c r="J21" s="353"/>
      <c r="K21" s="353"/>
      <c r="L21" s="353"/>
      <c r="M21" s="353"/>
      <c r="N21" s="353"/>
      <c r="O21" s="353"/>
      <c r="P21" s="353"/>
      <c r="Q21" s="353"/>
      <c r="R21" s="353"/>
      <c r="S21" s="353"/>
      <c r="T21" s="353"/>
      <c r="U21" s="353"/>
      <c r="V21" s="353"/>
      <c r="W21" s="353"/>
      <c r="X21" s="354"/>
    </row>
    <row r="22" spans="1:24" x14ac:dyDescent="0.25">
      <c r="A22" s="139"/>
      <c r="B22" s="130" t="s">
        <v>170</v>
      </c>
      <c r="C22" s="184">
        <f>'Bieu 1B'!C17</f>
        <v>578</v>
      </c>
      <c r="D22" s="185">
        <v>150</v>
      </c>
      <c r="E22" s="191">
        <v>120</v>
      </c>
      <c r="F22" s="192">
        <v>30</v>
      </c>
      <c r="G22" s="192">
        <v>0</v>
      </c>
      <c r="H22" s="192">
        <v>0</v>
      </c>
      <c r="I22" s="191">
        <v>140</v>
      </c>
      <c r="J22" s="192">
        <v>10</v>
      </c>
      <c r="K22" s="192">
        <v>0</v>
      </c>
      <c r="L22" s="192">
        <v>0</v>
      </c>
      <c r="M22" s="191">
        <v>55</v>
      </c>
      <c r="N22" s="194">
        <v>95</v>
      </c>
      <c r="O22" s="192">
        <v>0</v>
      </c>
      <c r="P22" s="192">
        <v>0</v>
      </c>
      <c r="Q22" s="191">
        <v>150</v>
      </c>
      <c r="R22" s="192">
        <v>0</v>
      </c>
      <c r="S22" s="192">
        <v>0</v>
      </c>
      <c r="T22" s="192">
        <v>0</v>
      </c>
      <c r="U22" s="191">
        <v>140</v>
      </c>
      <c r="V22" s="192">
        <v>10</v>
      </c>
      <c r="W22" s="192">
        <v>0</v>
      </c>
      <c r="X22" s="192">
        <v>0</v>
      </c>
    </row>
    <row r="23" spans="1:24" x14ac:dyDescent="0.25">
      <c r="A23" s="138"/>
      <c r="B23" s="130" t="s">
        <v>424</v>
      </c>
      <c r="C23" s="355">
        <f>D22/C22*100</f>
        <v>25.951557093425603</v>
      </c>
      <c r="D23" s="356"/>
      <c r="E23" s="191">
        <f t="shared" ref="E23:X23" si="3">E22/$D$22*100</f>
        <v>80</v>
      </c>
      <c r="F23" s="194">
        <f t="shared" si="3"/>
        <v>20</v>
      </c>
      <c r="G23" s="194">
        <f t="shared" si="3"/>
        <v>0</v>
      </c>
      <c r="H23" s="194">
        <f t="shared" si="3"/>
        <v>0</v>
      </c>
      <c r="I23" s="191">
        <f t="shared" si="3"/>
        <v>93.333333333333329</v>
      </c>
      <c r="J23" s="192">
        <f t="shared" si="3"/>
        <v>6.666666666666667</v>
      </c>
      <c r="K23" s="195">
        <f t="shared" si="3"/>
        <v>0</v>
      </c>
      <c r="L23" s="195">
        <f t="shared" si="3"/>
        <v>0</v>
      </c>
      <c r="M23" s="191">
        <f t="shared" si="3"/>
        <v>36.666666666666664</v>
      </c>
      <c r="N23" s="194">
        <f t="shared" si="3"/>
        <v>63.333333333333329</v>
      </c>
      <c r="O23" s="195">
        <f t="shared" si="3"/>
        <v>0</v>
      </c>
      <c r="P23" s="195">
        <f t="shared" si="3"/>
        <v>0</v>
      </c>
      <c r="Q23" s="191">
        <f t="shared" si="3"/>
        <v>100</v>
      </c>
      <c r="R23" s="192">
        <f t="shared" si="3"/>
        <v>0</v>
      </c>
      <c r="S23" s="195">
        <f t="shared" si="3"/>
        <v>0</v>
      </c>
      <c r="T23" s="195">
        <f t="shared" si="3"/>
        <v>0</v>
      </c>
      <c r="U23" s="191">
        <f t="shared" si="3"/>
        <v>93.333333333333329</v>
      </c>
      <c r="V23" s="192">
        <f t="shared" si="3"/>
        <v>6.666666666666667</v>
      </c>
      <c r="W23" s="195">
        <f t="shared" si="3"/>
        <v>0</v>
      </c>
      <c r="X23" s="195">
        <f t="shared" si="3"/>
        <v>0</v>
      </c>
    </row>
    <row r="24" spans="1:24" x14ac:dyDescent="0.25">
      <c r="A24" s="138">
        <v>5</v>
      </c>
      <c r="B24" s="129" t="s">
        <v>437</v>
      </c>
      <c r="C24" s="349"/>
      <c r="D24" s="350"/>
      <c r="E24" s="350"/>
      <c r="F24" s="350"/>
      <c r="G24" s="350"/>
      <c r="H24" s="350"/>
      <c r="I24" s="350"/>
      <c r="J24" s="350"/>
      <c r="K24" s="350"/>
      <c r="L24" s="350"/>
      <c r="M24" s="350"/>
      <c r="N24" s="350"/>
      <c r="O24" s="350"/>
      <c r="P24" s="350"/>
      <c r="Q24" s="350"/>
      <c r="R24" s="350"/>
      <c r="S24" s="350"/>
      <c r="T24" s="350"/>
      <c r="U24" s="350"/>
      <c r="V24" s="350"/>
      <c r="W24" s="350"/>
      <c r="X24" s="351"/>
    </row>
    <row r="25" spans="1:24" x14ac:dyDescent="0.25">
      <c r="A25" s="139"/>
      <c r="B25" s="130" t="s">
        <v>170</v>
      </c>
      <c r="C25" s="184">
        <f>'Bieu 1B'!C15</f>
        <v>431</v>
      </c>
      <c r="D25" s="196">
        <v>45</v>
      </c>
      <c r="E25" s="191">
        <v>35</v>
      </c>
      <c r="F25" s="173">
        <v>10</v>
      </c>
      <c r="G25" s="173">
        <v>0</v>
      </c>
      <c r="H25" s="173">
        <v>0</v>
      </c>
      <c r="I25" s="191">
        <v>45</v>
      </c>
      <c r="J25" s="173">
        <v>0</v>
      </c>
      <c r="K25" s="173">
        <v>0</v>
      </c>
      <c r="L25" s="173">
        <v>0</v>
      </c>
      <c r="M25" s="191">
        <v>40</v>
      </c>
      <c r="N25" s="197">
        <v>5</v>
      </c>
      <c r="O25" s="173">
        <v>0</v>
      </c>
      <c r="P25" s="173">
        <v>0</v>
      </c>
      <c r="Q25" s="191">
        <v>45</v>
      </c>
      <c r="R25" s="173">
        <v>0</v>
      </c>
      <c r="S25" s="173">
        <v>0</v>
      </c>
      <c r="T25" s="173">
        <v>0</v>
      </c>
      <c r="U25" s="191">
        <v>40</v>
      </c>
      <c r="V25" s="197">
        <v>5</v>
      </c>
      <c r="W25" s="173">
        <v>0</v>
      </c>
      <c r="X25" s="173">
        <v>0</v>
      </c>
    </row>
    <row r="26" spans="1:24" x14ac:dyDescent="0.25">
      <c r="A26" s="138"/>
      <c r="B26" s="130" t="s">
        <v>424</v>
      </c>
      <c r="C26" s="357">
        <f>D25/$C$25*100</f>
        <v>10.440835266821345</v>
      </c>
      <c r="D26" s="358"/>
      <c r="E26" s="191">
        <f t="shared" ref="E26:X26" si="4">E25/$D$25*100</f>
        <v>77.777777777777786</v>
      </c>
      <c r="F26" s="192">
        <f t="shared" si="4"/>
        <v>22.222222222222221</v>
      </c>
      <c r="G26" s="195">
        <f t="shared" si="4"/>
        <v>0</v>
      </c>
      <c r="H26" s="195">
        <f t="shared" si="4"/>
        <v>0</v>
      </c>
      <c r="I26" s="191">
        <f t="shared" si="4"/>
        <v>100</v>
      </c>
      <c r="J26" s="192">
        <f t="shared" si="4"/>
        <v>0</v>
      </c>
      <c r="K26" s="195">
        <f t="shared" si="4"/>
        <v>0</v>
      </c>
      <c r="L26" s="195">
        <f t="shared" si="4"/>
        <v>0</v>
      </c>
      <c r="M26" s="191">
        <f t="shared" si="4"/>
        <v>88.888888888888886</v>
      </c>
      <c r="N26" s="194">
        <f t="shared" si="4"/>
        <v>11.111111111111111</v>
      </c>
      <c r="O26" s="195">
        <f t="shared" si="4"/>
        <v>0</v>
      </c>
      <c r="P26" s="195">
        <f t="shared" si="4"/>
        <v>0</v>
      </c>
      <c r="Q26" s="198">
        <f t="shared" si="4"/>
        <v>100</v>
      </c>
      <c r="R26" s="199">
        <f t="shared" si="4"/>
        <v>0</v>
      </c>
      <c r="S26" s="195">
        <f t="shared" si="4"/>
        <v>0</v>
      </c>
      <c r="T26" s="195">
        <f t="shared" si="4"/>
        <v>0</v>
      </c>
      <c r="U26" s="191">
        <f t="shared" si="4"/>
        <v>88.888888888888886</v>
      </c>
      <c r="V26" s="192">
        <f t="shared" si="4"/>
        <v>11.111111111111111</v>
      </c>
      <c r="W26" s="195">
        <f t="shared" si="4"/>
        <v>0</v>
      </c>
      <c r="X26" s="195">
        <f t="shared" si="4"/>
        <v>0</v>
      </c>
    </row>
    <row r="27" spans="1:24" x14ac:dyDescent="0.25">
      <c r="A27" s="138">
        <v>6</v>
      </c>
      <c r="B27" s="205" t="s">
        <v>438</v>
      </c>
      <c r="C27" s="349"/>
      <c r="D27" s="350"/>
      <c r="E27" s="350"/>
      <c r="F27" s="350"/>
      <c r="G27" s="350"/>
      <c r="H27" s="350"/>
      <c r="I27" s="350"/>
      <c r="J27" s="350"/>
      <c r="K27" s="350"/>
      <c r="L27" s="350"/>
      <c r="M27" s="350"/>
      <c r="N27" s="350"/>
      <c r="O27" s="350"/>
      <c r="P27" s="350"/>
      <c r="Q27" s="350"/>
      <c r="R27" s="350"/>
      <c r="S27" s="350"/>
      <c r="T27" s="350"/>
      <c r="U27" s="350"/>
      <c r="V27" s="350"/>
      <c r="W27" s="350"/>
      <c r="X27" s="351"/>
    </row>
    <row r="28" spans="1:24" x14ac:dyDescent="0.25">
      <c r="A28" s="139"/>
      <c r="B28" s="130" t="s">
        <v>170</v>
      </c>
      <c r="C28" s="184">
        <f>'Bieu 1B'!C13</f>
        <v>383</v>
      </c>
      <c r="D28" s="185">
        <v>40</v>
      </c>
      <c r="E28" s="191">
        <v>38</v>
      </c>
      <c r="F28" s="192">
        <v>2</v>
      </c>
      <c r="G28" s="192">
        <v>0</v>
      </c>
      <c r="H28" s="192">
        <v>0</v>
      </c>
      <c r="I28" s="191">
        <v>39</v>
      </c>
      <c r="J28" s="192">
        <v>1</v>
      </c>
      <c r="K28" s="192">
        <v>0</v>
      </c>
      <c r="L28" s="192">
        <v>0</v>
      </c>
      <c r="M28" s="191">
        <v>39</v>
      </c>
      <c r="N28" s="194">
        <v>1</v>
      </c>
      <c r="O28" s="192">
        <v>0</v>
      </c>
      <c r="P28" s="192">
        <v>0</v>
      </c>
      <c r="Q28" s="191">
        <v>40</v>
      </c>
      <c r="R28" s="192">
        <v>0</v>
      </c>
      <c r="S28" s="192">
        <v>0</v>
      </c>
      <c r="T28" s="192">
        <v>0</v>
      </c>
      <c r="U28" s="191">
        <v>39</v>
      </c>
      <c r="V28" s="192">
        <v>1</v>
      </c>
      <c r="W28" s="192">
        <v>0</v>
      </c>
      <c r="X28" s="192">
        <v>0</v>
      </c>
    </row>
    <row r="29" spans="1:24" x14ac:dyDescent="0.25">
      <c r="A29" s="138"/>
      <c r="B29" s="130" t="s">
        <v>424</v>
      </c>
      <c r="C29" s="355">
        <f>D28/C28*100</f>
        <v>10.443864229765012</v>
      </c>
      <c r="D29" s="356"/>
      <c r="E29" s="191">
        <f t="shared" ref="E29:X29" si="5">E28/$D$28*100</f>
        <v>95</v>
      </c>
      <c r="F29" s="192">
        <f t="shared" si="5"/>
        <v>5</v>
      </c>
      <c r="G29" s="195">
        <f t="shared" si="5"/>
        <v>0</v>
      </c>
      <c r="H29" s="195">
        <f t="shared" si="5"/>
        <v>0</v>
      </c>
      <c r="I29" s="191">
        <f t="shared" si="5"/>
        <v>97.5</v>
      </c>
      <c r="J29" s="192">
        <f t="shared" si="5"/>
        <v>2.5</v>
      </c>
      <c r="K29" s="195">
        <f t="shared" si="5"/>
        <v>0</v>
      </c>
      <c r="L29" s="195">
        <f t="shared" si="5"/>
        <v>0</v>
      </c>
      <c r="M29" s="193">
        <f t="shared" si="5"/>
        <v>97.5</v>
      </c>
      <c r="N29" s="194">
        <f t="shared" si="5"/>
        <v>2.5</v>
      </c>
      <c r="O29" s="195">
        <f t="shared" si="5"/>
        <v>0</v>
      </c>
      <c r="P29" s="195">
        <f t="shared" si="5"/>
        <v>0</v>
      </c>
      <c r="Q29" s="191">
        <f t="shared" si="5"/>
        <v>100</v>
      </c>
      <c r="R29" s="192">
        <f t="shared" si="5"/>
        <v>0</v>
      </c>
      <c r="S29" s="195">
        <f t="shared" si="5"/>
        <v>0</v>
      </c>
      <c r="T29" s="195">
        <f t="shared" si="5"/>
        <v>0</v>
      </c>
      <c r="U29" s="191">
        <f t="shared" si="5"/>
        <v>97.5</v>
      </c>
      <c r="V29" s="192">
        <f t="shared" si="5"/>
        <v>2.5</v>
      </c>
      <c r="W29" s="195">
        <f t="shared" si="5"/>
        <v>0</v>
      </c>
      <c r="X29" s="195">
        <f t="shared" si="5"/>
        <v>0</v>
      </c>
    </row>
    <row r="30" spans="1:24" x14ac:dyDescent="0.25">
      <c r="A30" s="138">
        <v>7</v>
      </c>
      <c r="B30" s="129" t="s">
        <v>439</v>
      </c>
      <c r="C30" s="349"/>
      <c r="D30" s="350"/>
      <c r="E30" s="350"/>
      <c r="F30" s="350"/>
      <c r="G30" s="350"/>
      <c r="H30" s="350"/>
      <c r="I30" s="350"/>
      <c r="J30" s="350"/>
      <c r="K30" s="350"/>
      <c r="L30" s="350"/>
      <c r="M30" s="350"/>
      <c r="N30" s="350"/>
      <c r="O30" s="350"/>
      <c r="P30" s="350"/>
      <c r="Q30" s="350"/>
      <c r="R30" s="350"/>
      <c r="S30" s="350"/>
      <c r="T30" s="350"/>
      <c r="U30" s="350"/>
      <c r="V30" s="350"/>
      <c r="W30" s="350"/>
      <c r="X30" s="351"/>
    </row>
    <row r="31" spans="1:24" x14ac:dyDescent="0.25">
      <c r="A31" s="139"/>
      <c r="B31" s="130" t="s">
        <v>170</v>
      </c>
      <c r="C31" s="184">
        <f>'Bieu 1B'!C9</f>
        <v>517</v>
      </c>
      <c r="D31" s="200">
        <v>57</v>
      </c>
      <c r="E31" s="191">
        <v>52</v>
      </c>
      <c r="F31" s="192">
        <v>5</v>
      </c>
      <c r="G31" s="195">
        <v>0</v>
      </c>
      <c r="H31" s="195">
        <v>0</v>
      </c>
      <c r="I31" s="191">
        <v>52</v>
      </c>
      <c r="J31" s="192">
        <v>5</v>
      </c>
      <c r="K31" s="195">
        <v>0</v>
      </c>
      <c r="L31" s="195">
        <v>0</v>
      </c>
      <c r="M31" s="191">
        <v>36</v>
      </c>
      <c r="N31" s="194">
        <v>21</v>
      </c>
      <c r="O31" s="195">
        <v>0</v>
      </c>
      <c r="P31" s="195">
        <v>0</v>
      </c>
      <c r="Q31" s="191">
        <v>57</v>
      </c>
      <c r="R31" s="192">
        <v>0</v>
      </c>
      <c r="S31" s="195">
        <v>0</v>
      </c>
      <c r="T31" s="195">
        <v>0</v>
      </c>
      <c r="U31" s="191">
        <v>52</v>
      </c>
      <c r="V31" s="192">
        <v>5</v>
      </c>
      <c r="W31" s="195">
        <v>0</v>
      </c>
      <c r="X31" s="195">
        <v>0</v>
      </c>
    </row>
    <row r="32" spans="1:24" x14ac:dyDescent="0.25">
      <c r="A32" s="138"/>
      <c r="B32" s="130" t="s">
        <v>424</v>
      </c>
      <c r="C32" s="357">
        <f>D31/$C$31*100</f>
        <v>11.02514506769826</v>
      </c>
      <c r="D32" s="358"/>
      <c r="E32" s="191">
        <f t="shared" ref="E32:X32" si="6">E31/$D$31*100</f>
        <v>91.228070175438589</v>
      </c>
      <c r="F32" s="192">
        <f t="shared" si="6"/>
        <v>8.7719298245614024</v>
      </c>
      <c r="G32" s="195">
        <f t="shared" si="6"/>
        <v>0</v>
      </c>
      <c r="H32" s="195">
        <f t="shared" si="6"/>
        <v>0</v>
      </c>
      <c r="I32" s="191">
        <f t="shared" si="6"/>
        <v>91.228070175438589</v>
      </c>
      <c r="J32" s="192">
        <f t="shared" si="6"/>
        <v>8.7719298245614024</v>
      </c>
      <c r="K32" s="195">
        <f t="shared" si="6"/>
        <v>0</v>
      </c>
      <c r="L32" s="195">
        <f t="shared" si="6"/>
        <v>0</v>
      </c>
      <c r="M32" s="193">
        <f t="shared" si="6"/>
        <v>63.157894736842103</v>
      </c>
      <c r="N32" s="194">
        <f t="shared" si="6"/>
        <v>36.84210526315789</v>
      </c>
      <c r="O32" s="195">
        <f t="shared" si="6"/>
        <v>0</v>
      </c>
      <c r="P32" s="195">
        <f t="shared" si="6"/>
        <v>0</v>
      </c>
      <c r="Q32" s="191">
        <f t="shared" si="6"/>
        <v>100</v>
      </c>
      <c r="R32" s="192">
        <f t="shared" si="6"/>
        <v>0</v>
      </c>
      <c r="S32" s="195">
        <f t="shared" si="6"/>
        <v>0</v>
      </c>
      <c r="T32" s="195">
        <f t="shared" si="6"/>
        <v>0</v>
      </c>
      <c r="U32" s="191">
        <f t="shared" si="6"/>
        <v>91.228070175438589</v>
      </c>
      <c r="V32" s="192">
        <f t="shared" si="6"/>
        <v>8.7719298245614024</v>
      </c>
      <c r="W32" s="195">
        <f t="shared" si="6"/>
        <v>0</v>
      </c>
      <c r="X32" s="195">
        <f t="shared" si="6"/>
        <v>0</v>
      </c>
    </row>
    <row r="33" spans="1:24" x14ac:dyDescent="0.25">
      <c r="A33" s="138">
        <v>8</v>
      </c>
      <c r="B33" s="205" t="s">
        <v>440</v>
      </c>
      <c r="C33" s="373"/>
      <c r="D33" s="374"/>
      <c r="E33" s="374"/>
      <c r="F33" s="374"/>
      <c r="G33" s="374"/>
      <c r="H33" s="374"/>
      <c r="I33" s="374"/>
      <c r="J33" s="374"/>
      <c r="K33" s="374"/>
      <c r="L33" s="374"/>
      <c r="M33" s="374"/>
      <c r="N33" s="374"/>
      <c r="O33" s="374"/>
      <c r="P33" s="374"/>
      <c r="Q33" s="374"/>
      <c r="R33" s="374"/>
      <c r="S33" s="374"/>
      <c r="T33" s="374"/>
      <c r="U33" s="374"/>
      <c r="V33" s="374"/>
      <c r="W33" s="374"/>
      <c r="X33" s="375"/>
    </row>
    <row r="34" spans="1:24" x14ac:dyDescent="0.25">
      <c r="A34" s="138"/>
      <c r="B34" s="130" t="s">
        <v>170</v>
      </c>
      <c r="C34" s="184">
        <f>'Bieu 1B'!C10</f>
        <v>418</v>
      </c>
      <c r="D34" s="201">
        <v>38</v>
      </c>
      <c r="E34" s="191">
        <v>38</v>
      </c>
      <c r="F34" s="192">
        <v>0</v>
      </c>
      <c r="G34" s="195">
        <v>0</v>
      </c>
      <c r="H34" s="195">
        <v>0</v>
      </c>
      <c r="I34" s="191">
        <v>38</v>
      </c>
      <c r="J34" s="192">
        <v>0</v>
      </c>
      <c r="K34" s="195">
        <v>0</v>
      </c>
      <c r="L34" s="195">
        <v>0</v>
      </c>
      <c r="M34" s="193">
        <v>36</v>
      </c>
      <c r="N34" s="194">
        <v>2</v>
      </c>
      <c r="O34" s="195">
        <v>0</v>
      </c>
      <c r="P34" s="195">
        <v>0</v>
      </c>
      <c r="Q34" s="191">
        <v>38</v>
      </c>
      <c r="R34" s="192">
        <v>0</v>
      </c>
      <c r="S34" s="195">
        <v>0</v>
      </c>
      <c r="T34" s="195">
        <v>0</v>
      </c>
      <c r="U34" s="191">
        <v>37</v>
      </c>
      <c r="V34" s="192">
        <v>1</v>
      </c>
      <c r="W34" s="195">
        <v>0</v>
      </c>
      <c r="X34" s="195">
        <v>0</v>
      </c>
    </row>
    <row r="35" spans="1:24" x14ac:dyDescent="0.25">
      <c r="A35" s="138"/>
      <c r="B35" s="130" t="s">
        <v>424</v>
      </c>
      <c r="C35" s="355">
        <f>D34/C34*100</f>
        <v>9.0909090909090917</v>
      </c>
      <c r="D35" s="356"/>
      <c r="E35" s="191">
        <f>E34/$D$34*100</f>
        <v>100</v>
      </c>
      <c r="F35" s="194">
        <f t="shared" ref="F35:X35" si="7">F34/$D$34*100</f>
        <v>0</v>
      </c>
      <c r="G35" s="194">
        <f t="shared" si="7"/>
        <v>0</v>
      </c>
      <c r="H35" s="194">
        <f t="shared" si="7"/>
        <v>0</v>
      </c>
      <c r="I35" s="191">
        <f t="shared" si="7"/>
        <v>100</v>
      </c>
      <c r="J35" s="194">
        <f t="shared" si="7"/>
        <v>0</v>
      </c>
      <c r="K35" s="194">
        <f t="shared" si="7"/>
        <v>0</v>
      </c>
      <c r="L35" s="194">
        <f t="shared" si="7"/>
        <v>0</v>
      </c>
      <c r="M35" s="191">
        <f t="shared" si="7"/>
        <v>94.73684210526315</v>
      </c>
      <c r="N35" s="194">
        <f t="shared" si="7"/>
        <v>5.2631578947368416</v>
      </c>
      <c r="O35" s="194">
        <f t="shared" si="7"/>
        <v>0</v>
      </c>
      <c r="P35" s="194">
        <f t="shared" si="7"/>
        <v>0</v>
      </c>
      <c r="Q35" s="194">
        <f t="shared" si="7"/>
        <v>100</v>
      </c>
      <c r="R35" s="194">
        <f t="shared" si="7"/>
        <v>0</v>
      </c>
      <c r="S35" s="194">
        <f t="shared" si="7"/>
        <v>0</v>
      </c>
      <c r="T35" s="194">
        <f t="shared" si="7"/>
        <v>0</v>
      </c>
      <c r="U35" s="191">
        <f t="shared" si="7"/>
        <v>97.368421052631575</v>
      </c>
      <c r="V35" s="194">
        <f t="shared" si="7"/>
        <v>2.6315789473684208</v>
      </c>
      <c r="W35" s="194">
        <f t="shared" si="7"/>
        <v>0</v>
      </c>
      <c r="X35" s="194">
        <f t="shared" si="7"/>
        <v>0</v>
      </c>
    </row>
    <row r="36" spans="1:24" x14ac:dyDescent="0.25">
      <c r="A36" s="138">
        <v>9</v>
      </c>
      <c r="B36" s="129" t="s">
        <v>441</v>
      </c>
      <c r="C36" s="349"/>
      <c r="D36" s="350"/>
      <c r="E36" s="350"/>
      <c r="F36" s="350"/>
      <c r="G36" s="350"/>
      <c r="H36" s="350"/>
      <c r="I36" s="350"/>
      <c r="J36" s="350"/>
      <c r="K36" s="350"/>
      <c r="L36" s="350"/>
      <c r="M36" s="350"/>
      <c r="N36" s="350"/>
      <c r="O36" s="350"/>
      <c r="P36" s="350"/>
      <c r="Q36" s="350"/>
      <c r="R36" s="350"/>
      <c r="S36" s="350"/>
      <c r="T36" s="350"/>
      <c r="U36" s="350"/>
      <c r="V36" s="350"/>
      <c r="W36" s="350"/>
      <c r="X36" s="351"/>
    </row>
    <row r="37" spans="1:24" x14ac:dyDescent="0.25">
      <c r="A37" s="138"/>
      <c r="B37" s="130" t="s">
        <v>170</v>
      </c>
      <c r="C37" s="184">
        <f>'Bieu 1B'!C12</f>
        <v>444</v>
      </c>
      <c r="D37" s="200">
        <v>183</v>
      </c>
      <c r="E37" s="191">
        <v>183</v>
      </c>
      <c r="F37" s="192">
        <v>0</v>
      </c>
      <c r="G37" s="195">
        <v>0</v>
      </c>
      <c r="H37" s="195">
        <v>0</v>
      </c>
      <c r="I37" s="191">
        <v>181</v>
      </c>
      <c r="J37" s="192">
        <v>2</v>
      </c>
      <c r="K37" s="195">
        <v>0</v>
      </c>
      <c r="L37" s="195">
        <v>0</v>
      </c>
      <c r="M37" s="193">
        <v>179</v>
      </c>
      <c r="N37" s="194">
        <v>4</v>
      </c>
      <c r="O37" s="195">
        <v>0</v>
      </c>
      <c r="P37" s="195">
        <v>0</v>
      </c>
      <c r="Q37" s="191">
        <v>182</v>
      </c>
      <c r="R37" s="192">
        <v>1</v>
      </c>
      <c r="S37" s="195">
        <v>0</v>
      </c>
      <c r="T37" s="195">
        <v>0</v>
      </c>
      <c r="U37" s="191">
        <v>181</v>
      </c>
      <c r="V37" s="192">
        <v>2</v>
      </c>
      <c r="W37" s="195">
        <v>0</v>
      </c>
      <c r="X37" s="195">
        <v>0</v>
      </c>
    </row>
    <row r="38" spans="1:24" x14ac:dyDescent="0.25">
      <c r="A38" s="138"/>
      <c r="B38" s="130" t="s">
        <v>424</v>
      </c>
      <c r="C38" s="352">
        <f>D37/C37*100</f>
        <v>41.216216216216218</v>
      </c>
      <c r="D38" s="354"/>
      <c r="E38" s="191">
        <f t="shared" ref="E38:X38" si="8">E37/$D$37*100</f>
        <v>100</v>
      </c>
      <c r="F38" s="192">
        <f t="shared" si="8"/>
        <v>0</v>
      </c>
      <c r="G38" s="195">
        <f t="shared" si="8"/>
        <v>0</v>
      </c>
      <c r="H38" s="195">
        <f t="shared" si="8"/>
        <v>0</v>
      </c>
      <c r="I38" s="191">
        <f t="shared" si="8"/>
        <v>98.907103825136616</v>
      </c>
      <c r="J38" s="192">
        <f t="shared" si="8"/>
        <v>1.0928961748633881</v>
      </c>
      <c r="K38" s="195">
        <f t="shared" si="8"/>
        <v>0</v>
      </c>
      <c r="L38" s="195">
        <f t="shared" si="8"/>
        <v>0</v>
      </c>
      <c r="M38" s="193">
        <f t="shared" si="8"/>
        <v>97.814207650273218</v>
      </c>
      <c r="N38" s="194">
        <f t="shared" si="8"/>
        <v>2.1857923497267762</v>
      </c>
      <c r="O38" s="195">
        <f t="shared" si="8"/>
        <v>0</v>
      </c>
      <c r="P38" s="195">
        <f t="shared" si="8"/>
        <v>0</v>
      </c>
      <c r="Q38" s="191">
        <f t="shared" si="8"/>
        <v>99.453551912568301</v>
      </c>
      <c r="R38" s="192">
        <f t="shared" si="8"/>
        <v>0.54644808743169404</v>
      </c>
      <c r="S38" s="195">
        <f t="shared" si="8"/>
        <v>0</v>
      </c>
      <c r="T38" s="195">
        <f t="shared" si="8"/>
        <v>0</v>
      </c>
      <c r="U38" s="191">
        <f t="shared" si="8"/>
        <v>98.907103825136616</v>
      </c>
      <c r="V38" s="192">
        <f t="shared" si="8"/>
        <v>1.0928961748633881</v>
      </c>
      <c r="W38" s="195">
        <f t="shared" si="8"/>
        <v>0</v>
      </c>
      <c r="X38" s="195">
        <f t="shared" si="8"/>
        <v>0</v>
      </c>
    </row>
    <row r="39" spans="1:24" x14ac:dyDescent="0.25">
      <c r="A39" s="138">
        <v>10</v>
      </c>
      <c r="B39" s="129" t="s">
        <v>442</v>
      </c>
      <c r="C39" s="349"/>
      <c r="D39" s="350"/>
      <c r="E39" s="350"/>
      <c r="F39" s="350"/>
      <c r="G39" s="350"/>
      <c r="H39" s="350"/>
      <c r="I39" s="350"/>
      <c r="J39" s="350"/>
      <c r="K39" s="350"/>
      <c r="L39" s="350"/>
      <c r="M39" s="350"/>
      <c r="N39" s="350"/>
      <c r="O39" s="350"/>
      <c r="P39" s="350"/>
      <c r="Q39" s="350"/>
      <c r="R39" s="350"/>
      <c r="S39" s="350"/>
      <c r="T39" s="350"/>
      <c r="U39" s="350"/>
      <c r="V39" s="350"/>
      <c r="W39" s="350"/>
      <c r="X39" s="351"/>
    </row>
    <row r="40" spans="1:24" x14ac:dyDescent="0.25">
      <c r="A40" s="138"/>
      <c r="B40" s="130" t="s">
        <v>170</v>
      </c>
      <c r="C40" s="184">
        <f>'Bieu 1B'!C16</f>
        <v>354</v>
      </c>
      <c r="D40" s="200">
        <v>48</v>
      </c>
      <c r="E40" s="191">
        <v>45</v>
      </c>
      <c r="F40" s="192">
        <v>3</v>
      </c>
      <c r="G40" s="195">
        <v>0</v>
      </c>
      <c r="H40" s="195">
        <v>0</v>
      </c>
      <c r="I40" s="191">
        <v>42</v>
      </c>
      <c r="J40" s="192">
        <v>6</v>
      </c>
      <c r="K40" s="195">
        <v>0</v>
      </c>
      <c r="L40" s="195">
        <v>0</v>
      </c>
      <c r="M40" s="193">
        <v>39</v>
      </c>
      <c r="N40" s="194">
        <v>9</v>
      </c>
      <c r="O40" s="195">
        <v>0</v>
      </c>
      <c r="P40" s="195">
        <v>0</v>
      </c>
      <c r="Q40" s="191">
        <v>48</v>
      </c>
      <c r="R40" s="192">
        <v>0</v>
      </c>
      <c r="S40" s="195">
        <v>0</v>
      </c>
      <c r="T40" s="195">
        <v>0</v>
      </c>
      <c r="U40" s="191">
        <v>46</v>
      </c>
      <c r="V40" s="192">
        <v>2</v>
      </c>
      <c r="W40" s="195">
        <v>0</v>
      </c>
      <c r="X40" s="195">
        <v>0</v>
      </c>
    </row>
    <row r="41" spans="1:24" x14ac:dyDescent="0.25">
      <c r="A41" s="138"/>
      <c r="B41" s="130" t="s">
        <v>424</v>
      </c>
      <c r="C41" s="355">
        <f>D40/C40*100</f>
        <v>13.559322033898304</v>
      </c>
      <c r="D41" s="356"/>
      <c r="E41" s="191">
        <f>E40/$D$40*100</f>
        <v>93.75</v>
      </c>
      <c r="F41" s="191">
        <f>F40/$D$40*100</f>
        <v>6.25</v>
      </c>
      <c r="G41" s="195">
        <f t="shared" ref="G41:X41" si="9">G40/$D$40*100</f>
        <v>0</v>
      </c>
      <c r="H41" s="195">
        <f t="shared" si="9"/>
        <v>0</v>
      </c>
      <c r="I41" s="191">
        <f t="shared" si="9"/>
        <v>87.5</v>
      </c>
      <c r="J41" s="192">
        <f t="shared" si="9"/>
        <v>12.5</v>
      </c>
      <c r="K41" s="195">
        <f t="shared" si="9"/>
        <v>0</v>
      </c>
      <c r="L41" s="195">
        <f t="shared" si="9"/>
        <v>0</v>
      </c>
      <c r="M41" s="193">
        <f t="shared" si="9"/>
        <v>81.25</v>
      </c>
      <c r="N41" s="194">
        <f t="shared" si="9"/>
        <v>18.75</v>
      </c>
      <c r="O41" s="195">
        <f t="shared" si="9"/>
        <v>0</v>
      </c>
      <c r="P41" s="195">
        <f t="shared" si="9"/>
        <v>0</v>
      </c>
      <c r="Q41" s="191">
        <f t="shared" si="9"/>
        <v>100</v>
      </c>
      <c r="R41" s="192">
        <f t="shared" si="9"/>
        <v>0</v>
      </c>
      <c r="S41" s="195">
        <f t="shared" si="9"/>
        <v>0</v>
      </c>
      <c r="T41" s="195">
        <f t="shared" si="9"/>
        <v>0</v>
      </c>
      <c r="U41" s="191">
        <f t="shared" si="9"/>
        <v>95.833333333333343</v>
      </c>
      <c r="V41" s="192">
        <f t="shared" si="9"/>
        <v>4.1666666666666661</v>
      </c>
      <c r="W41" s="195">
        <f t="shared" si="9"/>
        <v>0</v>
      </c>
      <c r="X41" s="195">
        <f t="shared" si="9"/>
        <v>0</v>
      </c>
    </row>
    <row r="42" spans="1:24" x14ac:dyDescent="0.25">
      <c r="A42" s="138">
        <v>11</v>
      </c>
      <c r="B42" s="129" t="s">
        <v>443</v>
      </c>
      <c r="C42" s="349"/>
      <c r="D42" s="350"/>
      <c r="E42" s="350"/>
      <c r="F42" s="350"/>
      <c r="G42" s="350"/>
      <c r="H42" s="350"/>
      <c r="I42" s="350"/>
      <c r="J42" s="350"/>
      <c r="K42" s="350"/>
      <c r="L42" s="350"/>
      <c r="M42" s="350"/>
      <c r="N42" s="350"/>
      <c r="O42" s="350"/>
      <c r="P42" s="350"/>
      <c r="Q42" s="350"/>
      <c r="R42" s="350"/>
      <c r="S42" s="350"/>
      <c r="T42" s="350"/>
      <c r="U42" s="350"/>
      <c r="V42" s="350"/>
      <c r="W42" s="350"/>
      <c r="X42" s="351"/>
    </row>
    <row r="43" spans="1:24" x14ac:dyDescent="0.25">
      <c r="A43" s="138"/>
      <c r="B43" s="130" t="s">
        <v>170</v>
      </c>
      <c r="C43" s="184">
        <f>'Bieu 1B'!C11</f>
        <v>251</v>
      </c>
      <c r="D43" s="176">
        <v>30</v>
      </c>
      <c r="E43" s="191">
        <v>20</v>
      </c>
      <c r="F43" s="175">
        <v>10</v>
      </c>
      <c r="G43" s="175">
        <v>0</v>
      </c>
      <c r="H43" s="175">
        <v>0</v>
      </c>
      <c r="I43" s="191">
        <v>25</v>
      </c>
      <c r="J43" s="175">
        <v>5</v>
      </c>
      <c r="K43" s="175">
        <v>0</v>
      </c>
      <c r="L43" s="175">
        <v>0</v>
      </c>
      <c r="M43" s="191">
        <v>10</v>
      </c>
      <c r="N43" s="175">
        <v>20</v>
      </c>
      <c r="O43" s="175">
        <v>0</v>
      </c>
      <c r="P43" s="175">
        <v>0</v>
      </c>
      <c r="Q43" s="191">
        <v>28</v>
      </c>
      <c r="R43" s="175">
        <v>2</v>
      </c>
      <c r="S43" s="175">
        <v>0</v>
      </c>
      <c r="T43" s="175">
        <v>0</v>
      </c>
      <c r="U43" s="191">
        <v>20</v>
      </c>
      <c r="V43" s="175">
        <v>9</v>
      </c>
      <c r="W43" s="202">
        <v>1</v>
      </c>
      <c r="X43" s="202">
        <v>0</v>
      </c>
    </row>
    <row r="44" spans="1:24" x14ac:dyDescent="0.25">
      <c r="A44" s="138"/>
      <c r="B44" s="130" t="s">
        <v>424</v>
      </c>
      <c r="C44" s="355">
        <f>D43/C43*100</f>
        <v>11.952191235059761</v>
      </c>
      <c r="D44" s="356"/>
      <c r="E44" s="191">
        <f t="shared" ref="E44:V44" si="10">E43/$D$43*100</f>
        <v>66.666666666666657</v>
      </c>
      <c r="F44" s="192">
        <f t="shared" si="10"/>
        <v>33.333333333333329</v>
      </c>
      <c r="G44" s="195">
        <f t="shared" si="10"/>
        <v>0</v>
      </c>
      <c r="H44" s="195">
        <f t="shared" si="10"/>
        <v>0</v>
      </c>
      <c r="I44" s="191">
        <f t="shared" si="10"/>
        <v>83.333333333333343</v>
      </c>
      <c r="J44" s="192">
        <f t="shared" si="10"/>
        <v>16.666666666666664</v>
      </c>
      <c r="K44" s="195">
        <f t="shared" si="10"/>
        <v>0</v>
      </c>
      <c r="L44" s="195">
        <f t="shared" si="10"/>
        <v>0</v>
      </c>
      <c r="M44" s="193">
        <f t="shared" si="10"/>
        <v>33.333333333333329</v>
      </c>
      <c r="N44" s="194">
        <f t="shared" si="10"/>
        <v>66.666666666666657</v>
      </c>
      <c r="O44" s="195">
        <f t="shared" si="10"/>
        <v>0</v>
      </c>
      <c r="P44" s="195">
        <f t="shared" si="10"/>
        <v>0</v>
      </c>
      <c r="Q44" s="191">
        <f t="shared" si="10"/>
        <v>93.333333333333329</v>
      </c>
      <c r="R44" s="192">
        <f t="shared" si="10"/>
        <v>6.666666666666667</v>
      </c>
      <c r="S44" s="195">
        <f t="shared" si="10"/>
        <v>0</v>
      </c>
      <c r="T44" s="195">
        <f t="shared" si="10"/>
        <v>0</v>
      </c>
      <c r="U44" s="191">
        <f t="shared" si="10"/>
        <v>66.666666666666657</v>
      </c>
      <c r="V44" s="192">
        <f t="shared" si="10"/>
        <v>30</v>
      </c>
      <c r="W44" s="195">
        <f>W43/D43*100</f>
        <v>3.3333333333333335</v>
      </c>
      <c r="X44" s="195">
        <v>0</v>
      </c>
    </row>
    <row r="45" spans="1:24" x14ac:dyDescent="0.25">
      <c r="A45" s="138">
        <v>12</v>
      </c>
      <c r="B45" s="205" t="s">
        <v>444</v>
      </c>
      <c r="C45" s="359"/>
      <c r="D45" s="360"/>
      <c r="E45" s="360"/>
      <c r="F45" s="360"/>
      <c r="G45" s="360"/>
      <c r="H45" s="360"/>
      <c r="I45" s="360"/>
      <c r="J45" s="360"/>
      <c r="K45" s="360"/>
      <c r="L45" s="360"/>
      <c r="M45" s="360"/>
      <c r="N45" s="360"/>
      <c r="O45" s="360"/>
      <c r="P45" s="360"/>
      <c r="Q45" s="360"/>
      <c r="R45" s="360"/>
      <c r="S45" s="360"/>
      <c r="T45" s="360"/>
      <c r="U45" s="360"/>
      <c r="V45" s="360"/>
      <c r="W45" s="360"/>
      <c r="X45" s="361"/>
    </row>
    <row r="46" spans="1:24" x14ac:dyDescent="0.25">
      <c r="A46" s="138"/>
      <c r="B46" s="130" t="s">
        <v>170</v>
      </c>
      <c r="C46" s="184">
        <f>'Bieu 1B'!C19</f>
        <v>507</v>
      </c>
      <c r="D46" s="176">
        <v>45</v>
      </c>
      <c r="E46" s="191">
        <v>40</v>
      </c>
      <c r="F46" s="175">
        <v>5</v>
      </c>
      <c r="G46" s="175">
        <v>0</v>
      </c>
      <c r="H46" s="175">
        <v>0</v>
      </c>
      <c r="I46" s="191">
        <v>39</v>
      </c>
      <c r="J46" s="175">
        <v>6</v>
      </c>
      <c r="K46" s="175">
        <v>0</v>
      </c>
      <c r="L46" s="175">
        <v>0</v>
      </c>
      <c r="M46" s="191">
        <v>45</v>
      </c>
      <c r="N46" s="175">
        <v>0</v>
      </c>
      <c r="O46" s="175">
        <v>0</v>
      </c>
      <c r="P46" s="175">
        <v>0</v>
      </c>
      <c r="Q46" s="191">
        <v>45</v>
      </c>
      <c r="R46" s="175">
        <v>0</v>
      </c>
      <c r="S46" s="175">
        <v>0</v>
      </c>
      <c r="T46" s="175">
        <v>0</v>
      </c>
      <c r="U46" s="191">
        <v>45</v>
      </c>
      <c r="V46" s="175">
        <v>0</v>
      </c>
      <c r="W46" s="202">
        <v>0</v>
      </c>
      <c r="X46" s="202">
        <v>0</v>
      </c>
    </row>
    <row r="47" spans="1:24" x14ac:dyDescent="0.25">
      <c r="A47" s="138"/>
      <c r="B47" s="130" t="s">
        <v>424</v>
      </c>
      <c r="C47" s="357">
        <f>D46/C46*100</f>
        <v>8.8757396449704142</v>
      </c>
      <c r="D47" s="358"/>
      <c r="E47" s="191">
        <f t="shared" ref="E47:X47" si="11">E46/$D$46*100</f>
        <v>88.888888888888886</v>
      </c>
      <c r="F47" s="192">
        <f t="shared" si="11"/>
        <v>11.111111111111111</v>
      </c>
      <c r="G47" s="195">
        <f t="shared" si="11"/>
        <v>0</v>
      </c>
      <c r="H47" s="195">
        <f t="shared" si="11"/>
        <v>0</v>
      </c>
      <c r="I47" s="191">
        <f t="shared" si="11"/>
        <v>86.666666666666671</v>
      </c>
      <c r="J47" s="192">
        <f t="shared" si="11"/>
        <v>13.333333333333334</v>
      </c>
      <c r="K47" s="195">
        <f t="shared" si="11"/>
        <v>0</v>
      </c>
      <c r="L47" s="195">
        <f t="shared" si="11"/>
        <v>0</v>
      </c>
      <c r="M47" s="193">
        <f t="shared" si="11"/>
        <v>100</v>
      </c>
      <c r="N47" s="194">
        <f t="shared" si="11"/>
        <v>0</v>
      </c>
      <c r="O47" s="195">
        <f t="shared" si="11"/>
        <v>0</v>
      </c>
      <c r="P47" s="195">
        <f t="shared" si="11"/>
        <v>0</v>
      </c>
      <c r="Q47" s="191">
        <f t="shared" si="11"/>
        <v>100</v>
      </c>
      <c r="R47" s="192">
        <f t="shared" si="11"/>
        <v>0</v>
      </c>
      <c r="S47" s="195">
        <f t="shared" si="11"/>
        <v>0</v>
      </c>
      <c r="T47" s="195">
        <f t="shared" si="11"/>
        <v>0</v>
      </c>
      <c r="U47" s="191">
        <f t="shared" si="11"/>
        <v>100</v>
      </c>
      <c r="V47" s="192">
        <f t="shared" si="11"/>
        <v>0</v>
      </c>
      <c r="W47" s="195">
        <f t="shared" si="11"/>
        <v>0</v>
      </c>
      <c r="X47" s="195">
        <f t="shared" si="11"/>
        <v>0</v>
      </c>
    </row>
    <row r="48" spans="1:24" x14ac:dyDescent="0.25">
      <c r="A48" s="138">
        <v>13</v>
      </c>
      <c r="B48" s="129" t="s">
        <v>445</v>
      </c>
      <c r="C48" s="349"/>
      <c r="D48" s="350"/>
      <c r="E48" s="350"/>
      <c r="F48" s="350"/>
      <c r="G48" s="350"/>
      <c r="H48" s="350"/>
      <c r="I48" s="350"/>
      <c r="J48" s="350"/>
      <c r="K48" s="350"/>
      <c r="L48" s="350"/>
      <c r="M48" s="350"/>
      <c r="N48" s="350"/>
      <c r="O48" s="350"/>
      <c r="P48" s="350"/>
      <c r="Q48" s="350"/>
      <c r="R48" s="350"/>
      <c r="S48" s="350"/>
      <c r="T48" s="350"/>
      <c r="U48" s="350"/>
      <c r="V48" s="350"/>
      <c r="W48" s="350"/>
      <c r="X48" s="351"/>
    </row>
    <row r="49" spans="1:29" x14ac:dyDescent="0.25">
      <c r="A49" s="138"/>
      <c r="B49" s="130" t="s">
        <v>170</v>
      </c>
      <c r="C49" s="184">
        <f>'Bieu 1B'!C20</f>
        <v>498</v>
      </c>
      <c r="D49" s="200">
        <v>40</v>
      </c>
      <c r="E49" s="191">
        <v>40</v>
      </c>
      <c r="F49" s="192">
        <v>0</v>
      </c>
      <c r="G49" s="195">
        <v>0</v>
      </c>
      <c r="H49" s="195">
        <v>0</v>
      </c>
      <c r="I49" s="191">
        <v>40</v>
      </c>
      <c r="J49" s="192">
        <v>0</v>
      </c>
      <c r="K49" s="195">
        <v>0</v>
      </c>
      <c r="L49" s="195">
        <v>0</v>
      </c>
      <c r="M49" s="193">
        <v>25</v>
      </c>
      <c r="N49" s="194">
        <v>15</v>
      </c>
      <c r="O49" s="195">
        <v>0</v>
      </c>
      <c r="P49" s="195">
        <v>0</v>
      </c>
      <c r="Q49" s="191">
        <v>40</v>
      </c>
      <c r="R49" s="192">
        <v>0</v>
      </c>
      <c r="S49" s="195">
        <v>0</v>
      </c>
      <c r="T49" s="195">
        <v>0</v>
      </c>
      <c r="U49" s="191">
        <v>34</v>
      </c>
      <c r="V49" s="192">
        <v>6</v>
      </c>
      <c r="W49" s="195">
        <v>0</v>
      </c>
      <c r="X49" s="195">
        <v>0</v>
      </c>
    </row>
    <row r="50" spans="1:29" x14ac:dyDescent="0.25">
      <c r="A50" s="138"/>
      <c r="B50" s="130" t="s">
        <v>424</v>
      </c>
      <c r="C50" s="355">
        <f>D49/C49*100</f>
        <v>8.0321285140562253</v>
      </c>
      <c r="D50" s="356"/>
      <c r="E50" s="191">
        <f t="shared" ref="E50:X50" si="12">E49/$D$49*100</f>
        <v>100</v>
      </c>
      <c r="F50" s="194">
        <f t="shared" si="12"/>
        <v>0</v>
      </c>
      <c r="G50" s="195">
        <f t="shared" si="12"/>
        <v>0</v>
      </c>
      <c r="H50" s="195">
        <f t="shared" si="12"/>
        <v>0</v>
      </c>
      <c r="I50" s="191">
        <f t="shared" si="12"/>
        <v>100</v>
      </c>
      <c r="J50" s="192">
        <f t="shared" si="12"/>
        <v>0</v>
      </c>
      <c r="K50" s="195">
        <f t="shared" si="12"/>
        <v>0</v>
      </c>
      <c r="L50" s="195">
        <f t="shared" si="12"/>
        <v>0</v>
      </c>
      <c r="M50" s="193">
        <f t="shared" si="12"/>
        <v>62.5</v>
      </c>
      <c r="N50" s="194">
        <f t="shared" si="12"/>
        <v>37.5</v>
      </c>
      <c r="O50" s="195">
        <f t="shared" si="12"/>
        <v>0</v>
      </c>
      <c r="P50" s="195">
        <f t="shared" si="12"/>
        <v>0</v>
      </c>
      <c r="Q50" s="191">
        <f t="shared" si="12"/>
        <v>100</v>
      </c>
      <c r="R50" s="192">
        <f t="shared" si="12"/>
        <v>0</v>
      </c>
      <c r="S50" s="195">
        <f t="shared" si="12"/>
        <v>0</v>
      </c>
      <c r="T50" s="195">
        <f t="shared" si="12"/>
        <v>0</v>
      </c>
      <c r="U50" s="191">
        <f t="shared" si="12"/>
        <v>85</v>
      </c>
      <c r="V50" s="192">
        <f t="shared" si="12"/>
        <v>15</v>
      </c>
      <c r="W50" s="195">
        <f t="shared" si="12"/>
        <v>0</v>
      </c>
      <c r="X50" s="195">
        <f t="shared" si="12"/>
        <v>0</v>
      </c>
    </row>
    <row r="51" spans="1:29" x14ac:dyDescent="0.25">
      <c r="A51" s="138">
        <v>14</v>
      </c>
      <c r="B51" s="205" t="s">
        <v>446</v>
      </c>
      <c r="C51" s="373"/>
      <c r="D51" s="374"/>
      <c r="E51" s="374"/>
      <c r="F51" s="374"/>
      <c r="G51" s="374"/>
      <c r="H51" s="374"/>
      <c r="I51" s="374"/>
      <c r="J51" s="374"/>
      <c r="K51" s="374"/>
      <c r="L51" s="374"/>
      <c r="M51" s="374"/>
      <c r="N51" s="374"/>
      <c r="O51" s="374"/>
      <c r="P51" s="374"/>
      <c r="Q51" s="374"/>
      <c r="R51" s="374"/>
      <c r="S51" s="374"/>
      <c r="T51" s="374"/>
      <c r="U51" s="374"/>
      <c r="V51" s="374"/>
      <c r="W51" s="374"/>
      <c r="X51" s="375"/>
    </row>
    <row r="52" spans="1:29" x14ac:dyDescent="0.25">
      <c r="A52" s="138"/>
      <c r="B52" s="130" t="s">
        <v>170</v>
      </c>
      <c r="C52" s="184">
        <f>'Bieu 1B'!C23</f>
        <v>224</v>
      </c>
      <c r="D52" s="177">
        <v>15</v>
      </c>
      <c r="E52" s="174">
        <v>10</v>
      </c>
      <c r="F52" s="174">
        <v>5</v>
      </c>
      <c r="G52" s="174">
        <v>0</v>
      </c>
      <c r="H52" s="174">
        <v>0</v>
      </c>
      <c r="I52" s="174">
        <v>13</v>
      </c>
      <c r="J52" s="174">
        <v>2</v>
      </c>
      <c r="K52" s="174">
        <v>0</v>
      </c>
      <c r="L52" s="174">
        <v>0</v>
      </c>
      <c r="M52" s="174">
        <v>15</v>
      </c>
      <c r="N52" s="174">
        <v>0</v>
      </c>
      <c r="O52" s="174">
        <v>0</v>
      </c>
      <c r="P52" s="174">
        <v>0</v>
      </c>
      <c r="Q52" s="174">
        <v>12</v>
      </c>
      <c r="R52" s="174">
        <v>3</v>
      </c>
      <c r="S52" s="174">
        <v>0</v>
      </c>
      <c r="T52" s="174">
        <v>0</v>
      </c>
      <c r="U52" s="174">
        <v>11</v>
      </c>
      <c r="V52" s="174">
        <v>4</v>
      </c>
      <c r="W52" s="174">
        <v>0</v>
      </c>
      <c r="X52" s="174">
        <v>0</v>
      </c>
    </row>
    <row r="53" spans="1:29" x14ac:dyDescent="0.25">
      <c r="A53" s="138"/>
      <c r="B53" s="130" t="s">
        <v>424</v>
      </c>
      <c r="C53" s="355">
        <f>D52/C52*100</f>
        <v>6.6964285714285712</v>
      </c>
      <c r="D53" s="356"/>
      <c r="E53" s="191">
        <f>E52/$D$52*100</f>
        <v>66.666666666666657</v>
      </c>
      <c r="F53" s="194">
        <f t="shared" ref="F53:X53" si="13">F52/$D$52*100</f>
        <v>33.333333333333329</v>
      </c>
      <c r="G53" s="194">
        <f t="shared" si="13"/>
        <v>0</v>
      </c>
      <c r="H53" s="194">
        <f t="shared" si="13"/>
        <v>0</v>
      </c>
      <c r="I53" s="191">
        <f t="shared" si="13"/>
        <v>86.666666666666671</v>
      </c>
      <c r="J53" s="194">
        <f t="shared" si="13"/>
        <v>13.333333333333334</v>
      </c>
      <c r="K53" s="194">
        <f t="shared" si="13"/>
        <v>0</v>
      </c>
      <c r="L53" s="194">
        <f t="shared" si="13"/>
        <v>0</v>
      </c>
      <c r="M53" s="191">
        <f t="shared" si="13"/>
        <v>100</v>
      </c>
      <c r="N53" s="194">
        <f t="shared" si="13"/>
        <v>0</v>
      </c>
      <c r="O53" s="194">
        <f t="shared" si="13"/>
        <v>0</v>
      </c>
      <c r="P53" s="194">
        <f t="shared" si="13"/>
        <v>0</v>
      </c>
      <c r="Q53" s="191">
        <f t="shared" si="13"/>
        <v>80</v>
      </c>
      <c r="R53" s="194">
        <f t="shared" si="13"/>
        <v>20</v>
      </c>
      <c r="S53" s="194">
        <f t="shared" si="13"/>
        <v>0</v>
      </c>
      <c r="T53" s="194">
        <f t="shared" si="13"/>
        <v>0</v>
      </c>
      <c r="U53" s="191">
        <f t="shared" si="13"/>
        <v>73.333333333333329</v>
      </c>
      <c r="V53" s="194">
        <f t="shared" si="13"/>
        <v>26.666666666666668</v>
      </c>
      <c r="W53" s="194">
        <f t="shared" si="13"/>
        <v>0</v>
      </c>
      <c r="X53" s="194">
        <f t="shared" si="13"/>
        <v>0</v>
      </c>
    </row>
    <row r="54" spans="1:29" x14ac:dyDescent="0.25">
      <c r="A54" s="138">
        <v>15</v>
      </c>
      <c r="B54" s="205" t="s">
        <v>447</v>
      </c>
      <c r="C54" s="349"/>
      <c r="D54" s="350"/>
      <c r="E54" s="350"/>
      <c r="F54" s="350"/>
      <c r="G54" s="350"/>
      <c r="H54" s="350"/>
      <c r="I54" s="350"/>
      <c r="J54" s="350"/>
      <c r="K54" s="350"/>
      <c r="L54" s="350"/>
      <c r="M54" s="350"/>
      <c r="N54" s="350"/>
      <c r="O54" s="350"/>
      <c r="P54" s="350"/>
      <c r="Q54" s="350"/>
      <c r="R54" s="350"/>
      <c r="S54" s="350"/>
      <c r="T54" s="350"/>
      <c r="U54" s="350"/>
      <c r="V54" s="350"/>
      <c r="W54" s="350"/>
      <c r="X54" s="351"/>
    </row>
    <row r="55" spans="1:29" x14ac:dyDescent="0.25">
      <c r="A55" s="138"/>
      <c r="B55" s="130" t="s">
        <v>170</v>
      </c>
      <c r="C55" s="184">
        <f>'Bieu 1B'!C22</f>
        <v>162</v>
      </c>
      <c r="D55" s="201">
        <v>15</v>
      </c>
      <c r="E55" s="191">
        <v>15</v>
      </c>
      <c r="F55" s="192">
        <v>0</v>
      </c>
      <c r="G55" s="195">
        <v>0</v>
      </c>
      <c r="H55" s="195">
        <v>0</v>
      </c>
      <c r="I55" s="191">
        <v>15</v>
      </c>
      <c r="J55" s="192">
        <v>0</v>
      </c>
      <c r="K55" s="195">
        <v>0</v>
      </c>
      <c r="L55" s="195">
        <v>0</v>
      </c>
      <c r="M55" s="193">
        <v>15</v>
      </c>
      <c r="N55" s="194">
        <v>0</v>
      </c>
      <c r="O55" s="195">
        <v>0</v>
      </c>
      <c r="P55" s="195">
        <v>0</v>
      </c>
      <c r="Q55" s="191">
        <v>15</v>
      </c>
      <c r="R55" s="192">
        <v>0</v>
      </c>
      <c r="S55" s="195">
        <v>0</v>
      </c>
      <c r="T55" s="195">
        <v>0</v>
      </c>
      <c r="U55" s="191">
        <v>15</v>
      </c>
      <c r="V55" s="192">
        <v>0</v>
      </c>
      <c r="W55" s="192">
        <v>0</v>
      </c>
      <c r="X55" s="195">
        <v>0</v>
      </c>
    </row>
    <row r="56" spans="1:29" x14ac:dyDescent="0.25">
      <c r="A56" s="138"/>
      <c r="B56" s="130" t="s">
        <v>424</v>
      </c>
      <c r="C56" s="355">
        <f>D55/C55*100</f>
        <v>9.2592592592592595</v>
      </c>
      <c r="D56" s="356"/>
      <c r="E56" s="191">
        <f t="shared" ref="E56:J56" si="14">E55/$D$55*100</f>
        <v>100</v>
      </c>
      <c r="F56" s="192">
        <f t="shared" si="14"/>
        <v>0</v>
      </c>
      <c r="G56" s="195">
        <f t="shared" si="14"/>
        <v>0</v>
      </c>
      <c r="H56" s="195">
        <f t="shared" si="14"/>
        <v>0</v>
      </c>
      <c r="I56" s="191">
        <f t="shared" si="14"/>
        <v>100</v>
      </c>
      <c r="J56" s="192">
        <f t="shared" si="14"/>
        <v>0</v>
      </c>
      <c r="K56" s="195">
        <f>K55/4*100</f>
        <v>0</v>
      </c>
      <c r="L56" s="195">
        <f t="shared" ref="L56:X56" si="15">L55/$D$55*100</f>
        <v>0</v>
      </c>
      <c r="M56" s="193">
        <f t="shared" si="15"/>
        <v>100</v>
      </c>
      <c r="N56" s="194">
        <f t="shared" si="15"/>
        <v>0</v>
      </c>
      <c r="O56" s="195">
        <f t="shared" si="15"/>
        <v>0</v>
      </c>
      <c r="P56" s="195">
        <f t="shared" si="15"/>
        <v>0</v>
      </c>
      <c r="Q56" s="191">
        <f t="shared" si="15"/>
        <v>100</v>
      </c>
      <c r="R56" s="192">
        <f t="shared" si="15"/>
        <v>0</v>
      </c>
      <c r="S56" s="195">
        <f t="shared" si="15"/>
        <v>0</v>
      </c>
      <c r="T56" s="195">
        <f t="shared" si="15"/>
        <v>0</v>
      </c>
      <c r="U56" s="191">
        <f t="shared" si="15"/>
        <v>100</v>
      </c>
      <c r="V56" s="192">
        <f t="shared" si="15"/>
        <v>0</v>
      </c>
      <c r="W56" s="192">
        <f t="shared" si="15"/>
        <v>0</v>
      </c>
      <c r="X56" s="195">
        <f t="shared" si="15"/>
        <v>0</v>
      </c>
    </row>
    <row r="57" spans="1:29" x14ac:dyDescent="0.25">
      <c r="A57" s="138">
        <v>16</v>
      </c>
      <c r="B57" s="129" t="s">
        <v>448</v>
      </c>
      <c r="C57" s="352"/>
      <c r="D57" s="353"/>
      <c r="E57" s="353"/>
      <c r="F57" s="353"/>
      <c r="G57" s="353"/>
      <c r="H57" s="353"/>
      <c r="I57" s="353"/>
      <c r="J57" s="353"/>
      <c r="K57" s="353"/>
      <c r="L57" s="353"/>
      <c r="M57" s="353"/>
      <c r="N57" s="353"/>
      <c r="O57" s="353"/>
      <c r="P57" s="353"/>
      <c r="Q57" s="353"/>
      <c r="R57" s="353"/>
      <c r="S57" s="353"/>
      <c r="T57" s="353"/>
      <c r="U57" s="353"/>
      <c r="V57" s="353"/>
      <c r="W57" s="353"/>
      <c r="X57" s="354"/>
    </row>
    <row r="58" spans="1:29" x14ac:dyDescent="0.25">
      <c r="A58" s="139"/>
      <c r="B58" s="130" t="s">
        <v>170</v>
      </c>
      <c r="C58" s="184">
        <f>'Bieu 1B'!C24</f>
        <v>186</v>
      </c>
      <c r="D58" s="203">
        <v>19</v>
      </c>
      <c r="E58" s="186">
        <v>14</v>
      </c>
      <c r="F58" s="190">
        <v>5</v>
      </c>
      <c r="G58" s="187">
        <v>0</v>
      </c>
      <c r="H58" s="187">
        <v>0</v>
      </c>
      <c r="I58" s="186">
        <v>15</v>
      </c>
      <c r="J58" s="190">
        <v>4</v>
      </c>
      <c r="K58" s="187">
        <v>0</v>
      </c>
      <c r="L58" s="187">
        <v>0</v>
      </c>
      <c r="M58" s="188">
        <v>19</v>
      </c>
      <c r="N58" s="189">
        <v>0</v>
      </c>
      <c r="O58" s="187">
        <v>0</v>
      </c>
      <c r="P58" s="187">
        <v>0</v>
      </c>
      <c r="Q58" s="186">
        <v>19</v>
      </c>
      <c r="R58" s="190">
        <v>0</v>
      </c>
      <c r="S58" s="187">
        <v>0</v>
      </c>
      <c r="T58" s="187">
        <v>0</v>
      </c>
      <c r="U58" s="186">
        <v>18</v>
      </c>
      <c r="V58" s="190">
        <v>1</v>
      </c>
      <c r="W58" s="187">
        <v>0</v>
      </c>
      <c r="X58" s="187">
        <v>0</v>
      </c>
    </row>
    <row r="59" spans="1:29" x14ac:dyDescent="0.25">
      <c r="A59" s="138"/>
      <c r="B59" s="130" t="s">
        <v>424</v>
      </c>
      <c r="C59" s="355">
        <f>D58/C58*100</f>
        <v>10.21505376344086</v>
      </c>
      <c r="D59" s="356"/>
      <c r="E59" s="191">
        <f t="shared" ref="E59:X59" si="16">E58/$D$58*100</f>
        <v>73.68421052631578</v>
      </c>
      <c r="F59" s="192">
        <f t="shared" si="16"/>
        <v>26.315789473684209</v>
      </c>
      <c r="G59" s="195">
        <f t="shared" si="16"/>
        <v>0</v>
      </c>
      <c r="H59" s="195">
        <f t="shared" si="16"/>
        <v>0</v>
      </c>
      <c r="I59" s="191">
        <f t="shared" si="16"/>
        <v>78.94736842105263</v>
      </c>
      <c r="J59" s="192">
        <f t="shared" si="16"/>
        <v>21.052631578947366</v>
      </c>
      <c r="K59" s="195">
        <f t="shared" si="16"/>
        <v>0</v>
      </c>
      <c r="L59" s="195">
        <f t="shared" si="16"/>
        <v>0</v>
      </c>
      <c r="M59" s="193">
        <f t="shared" si="16"/>
        <v>100</v>
      </c>
      <c r="N59" s="194">
        <f t="shared" si="16"/>
        <v>0</v>
      </c>
      <c r="O59" s="195">
        <f t="shared" si="16"/>
        <v>0</v>
      </c>
      <c r="P59" s="195">
        <f t="shared" si="16"/>
        <v>0</v>
      </c>
      <c r="Q59" s="191">
        <f t="shared" si="16"/>
        <v>100</v>
      </c>
      <c r="R59" s="192">
        <f t="shared" si="16"/>
        <v>0</v>
      </c>
      <c r="S59" s="195">
        <f t="shared" si="16"/>
        <v>0</v>
      </c>
      <c r="T59" s="195">
        <f t="shared" si="16"/>
        <v>0</v>
      </c>
      <c r="U59" s="191">
        <f t="shared" si="16"/>
        <v>94.73684210526315</v>
      </c>
      <c r="V59" s="192">
        <f t="shared" si="16"/>
        <v>5.2631578947368416</v>
      </c>
      <c r="W59" s="195">
        <f t="shared" si="16"/>
        <v>0</v>
      </c>
      <c r="X59" s="195">
        <f t="shared" si="16"/>
        <v>0</v>
      </c>
    </row>
    <row r="60" spans="1:29" x14ac:dyDescent="0.25">
      <c r="A60" s="138"/>
      <c r="B60" s="378" t="s">
        <v>425</v>
      </c>
      <c r="C60" s="379"/>
      <c r="D60" s="380"/>
      <c r="E60" s="168"/>
      <c r="F60" s="153"/>
      <c r="G60" s="153"/>
      <c r="H60" s="153"/>
      <c r="I60" s="169"/>
      <c r="J60" s="154"/>
      <c r="K60" s="154"/>
      <c r="L60" s="154"/>
      <c r="M60" s="171"/>
      <c r="N60" s="170"/>
      <c r="O60" s="154"/>
      <c r="P60" s="154"/>
      <c r="Q60" s="169"/>
      <c r="R60" s="154"/>
      <c r="S60" s="154"/>
      <c r="T60" s="154"/>
      <c r="U60" s="169"/>
      <c r="V60" s="154"/>
      <c r="W60" s="154"/>
      <c r="X60" s="154"/>
    </row>
    <row r="61" spans="1:29" ht="25.5" customHeight="1" x14ac:dyDescent="0.25">
      <c r="A61" s="140"/>
      <c r="B61" s="131" t="s">
        <v>170</v>
      </c>
      <c r="C61" s="155">
        <f>C58+C55+C52+C49+C46+C43+C40+C37+C34+C31+C28+C25+C22+C19+C16+C13</f>
        <v>6266</v>
      </c>
      <c r="D61" s="178">
        <f t="shared" ref="D61:X61" si="17">D58+D55+D52+D49+D46+D43+D40+D37+D34+D31+D28+D25+D22+D19+D16+D13</f>
        <v>850</v>
      </c>
      <c r="E61" s="155">
        <f t="shared" si="17"/>
        <v>760</v>
      </c>
      <c r="F61" s="155">
        <f t="shared" si="17"/>
        <v>90</v>
      </c>
      <c r="G61" s="155">
        <f t="shared" si="17"/>
        <v>0</v>
      </c>
      <c r="H61" s="155">
        <f t="shared" si="17"/>
        <v>0</v>
      </c>
      <c r="I61" s="155">
        <f t="shared" si="17"/>
        <v>799</v>
      </c>
      <c r="J61" s="155">
        <f t="shared" si="17"/>
        <v>51</v>
      </c>
      <c r="K61" s="155">
        <f t="shared" si="17"/>
        <v>0</v>
      </c>
      <c r="L61" s="155">
        <f t="shared" si="17"/>
        <v>0</v>
      </c>
      <c r="M61" s="155">
        <f t="shared" si="17"/>
        <v>661</v>
      </c>
      <c r="N61" s="155">
        <f>N58+N55+N52+N49+N46+N43+N40+N37+N34+N31+N28+N25+N22+N19+N16+N13</f>
        <v>189</v>
      </c>
      <c r="O61" s="155">
        <f t="shared" si="17"/>
        <v>0</v>
      </c>
      <c r="P61" s="155">
        <f t="shared" si="17"/>
        <v>0</v>
      </c>
      <c r="Q61" s="155">
        <f t="shared" si="17"/>
        <v>831</v>
      </c>
      <c r="R61" s="155">
        <f t="shared" si="17"/>
        <v>19</v>
      </c>
      <c r="S61" s="155">
        <f t="shared" si="17"/>
        <v>0</v>
      </c>
      <c r="T61" s="155">
        <f t="shared" si="17"/>
        <v>0</v>
      </c>
      <c r="U61" s="155">
        <f t="shared" si="17"/>
        <v>789</v>
      </c>
      <c r="V61" s="155">
        <f t="shared" si="17"/>
        <v>60</v>
      </c>
      <c r="W61" s="155">
        <f t="shared" si="17"/>
        <v>1</v>
      </c>
      <c r="X61" s="155">
        <f t="shared" si="17"/>
        <v>0</v>
      </c>
      <c r="AC61" s="235">
        <f>850+420</f>
        <v>1270</v>
      </c>
    </row>
    <row r="62" spans="1:29" x14ac:dyDescent="0.25">
      <c r="A62" s="140"/>
      <c r="B62" s="131" t="s">
        <v>426</v>
      </c>
      <c r="C62" s="376">
        <f>$D$61/C61*100</f>
        <v>13.565272901372486</v>
      </c>
      <c r="D62" s="377"/>
      <c r="E62" s="156">
        <f t="shared" ref="E62:X62" si="18">E61/$D$61*100</f>
        <v>89.411764705882362</v>
      </c>
      <c r="F62" s="156">
        <f t="shared" si="18"/>
        <v>10.588235294117647</v>
      </c>
      <c r="G62" s="156">
        <f t="shared" si="18"/>
        <v>0</v>
      </c>
      <c r="H62" s="156">
        <f t="shared" si="18"/>
        <v>0</v>
      </c>
      <c r="I62" s="156">
        <f t="shared" si="18"/>
        <v>94</v>
      </c>
      <c r="J62" s="156">
        <f t="shared" si="18"/>
        <v>6</v>
      </c>
      <c r="K62" s="156">
        <f t="shared" si="18"/>
        <v>0</v>
      </c>
      <c r="L62" s="156">
        <f t="shared" si="18"/>
        <v>0</v>
      </c>
      <c r="M62" s="156">
        <f t="shared" si="18"/>
        <v>77.764705882352942</v>
      </c>
      <c r="N62" s="156">
        <f>N61/D61*100</f>
        <v>22.235294117647058</v>
      </c>
      <c r="O62" s="156">
        <f t="shared" si="18"/>
        <v>0</v>
      </c>
      <c r="P62" s="156">
        <f t="shared" si="18"/>
        <v>0</v>
      </c>
      <c r="Q62" s="156">
        <f t="shared" si="18"/>
        <v>97.764705882352942</v>
      </c>
      <c r="R62" s="156">
        <f t="shared" si="18"/>
        <v>2.2352941176470589</v>
      </c>
      <c r="S62" s="156">
        <f t="shared" si="18"/>
        <v>0</v>
      </c>
      <c r="T62" s="156">
        <f t="shared" si="18"/>
        <v>0</v>
      </c>
      <c r="U62" s="156">
        <f t="shared" si="18"/>
        <v>92.82352941176471</v>
      </c>
      <c r="V62" s="156">
        <f t="shared" si="18"/>
        <v>7.0588235294117645</v>
      </c>
      <c r="W62" s="156">
        <f t="shared" si="18"/>
        <v>0.1176470588235294</v>
      </c>
      <c r="X62" s="156">
        <f t="shared" si="18"/>
        <v>0</v>
      </c>
    </row>
    <row r="64" spans="1:29" x14ac:dyDescent="0.25">
      <c r="R64" s="337"/>
      <c r="S64" s="337"/>
      <c r="T64" s="337"/>
      <c r="U64" s="337"/>
      <c r="V64" s="337"/>
      <c r="W64" s="337"/>
      <c r="X64" s="337"/>
    </row>
    <row r="65" spans="18:24" x14ac:dyDescent="0.25">
      <c r="R65" s="337"/>
      <c r="S65" s="337"/>
      <c r="T65" s="337"/>
      <c r="U65" s="337"/>
      <c r="V65" s="337"/>
      <c r="W65" s="337"/>
      <c r="X65" s="337"/>
    </row>
    <row r="70" spans="18:24" x14ac:dyDescent="0.25">
      <c r="R70" s="337"/>
      <c r="S70" s="337"/>
      <c r="T70" s="337"/>
      <c r="U70" s="337"/>
      <c r="V70" s="337"/>
      <c r="W70" s="337"/>
      <c r="X70" s="337"/>
    </row>
  </sheetData>
  <mergeCells count="52">
    <mergeCell ref="C53:D53"/>
    <mergeCell ref="C56:D56"/>
    <mergeCell ref="C59:D59"/>
    <mergeCell ref="C62:D62"/>
    <mergeCell ref="C51:X51"/>
    <mergeCell ref="C54:X54"/>
    <mergeCell ref="C57:X57"/>
    <mergeCell ref="B60:D60"/>
    <mergeCell ref="C14:D14"/>
    <mergeCell ref="C20:D20"/>
    <mergeCell ref="C23:D23"/>
    <mergeCell ref="C26:D26"/>
    <mergeCell ref="C21:X21"/>
    <mergeCell ref="C24:X24"/>
    <mergeCell ref="C48:X48"/>
    <mergeCell ref="C35:D35"/>
    <mergeCell ref="C38:D38"/>
    <mergeCell ref="C41:D41"/>
    <mergeCell ref="C17:D17"/>
    <mergeCell ref="C30:X30"/>
    <mergeCell ref="C33:X33"/>
    <mergeCell ref="C29:D29"/>
    <mergeCell ref="C32:D32"/>
    <mergeCell ref="A3:F3"/>
    <mergeCell ref="A4:F4"/>
    <mergeCell ref="A6:X6"/>
    <mergeCell ref="A8:A10"/>
    <mergeCell ref="B8:B10"/>
    <mergeCell ref="C8:C10"/>
    <mergeCell ref="D8:D10"/>
    <mergeCell ref="E8:X8"/>
    <mergeCell ref="E9:H9"/>
    <mergeCell ref="I9:L9"/>
    <mergeCell ref="M9:P9"/>
    <mergeCell ref="Q9:T9"/>
    <mergeCell ref="U9:X9"/>
    <mergeCell ref="R70:X70"/>
    <mergeCell ref="R64:X64"/>
    <mergeCell ref="R65:X65"/>
    <mergeCell ref="N3:X3"/>
    <mergeCell ref="V1:X1"/>
    <mergeCell ref="C27:X27"/>
    <mergeCell ref="C12:X12"/>
    <mergeCell ref="C15:X15"/>
    <mergeCell ref="C18:X18"/>
    <mergeCell ref="C44:D44"/>
    <mergeCell ref="C47:D47"/>
    <mergeCell ref="C50:D50"/>
    <mergeCell ref="C36:X36"/>
    <mergeCell ref="C39:X39"/>
    <mergeCell ref="C42:X42"/>
    <mergeCell ref="C45:X45"/>
  </mergeCells>
  <pageMargins left="0.35" right="0.16" top="0.18" bottom="0.27" header="0.31496062992125984" footer="0.31496062992125984"/>
  <pageSetup paperSize="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9"/>
  <sheetViews>
    <sheetView topLeftCell="A222" workbookViewId="0">
      <selection activeCell="C421" sqref="C421"/>
    </sheetView>
  </sheetViews>
  <sheetFormatPr defaultRowHeight="15" x14ac:dyDescent="0.25"/>
  <cols>
    <col min="1" max="1" width="5" customWidth="1"/>
    <col min="2" max="2" width="54.140625" customWidth="1"/>
    <col min="3" max="5" width="7.85546875" customWidth="1"/>
    <col min="6" max="6" width="7.7109375" bestFit="1" customWidth="1"/>
    <col min="7" max="7" width="6.42578125" customWidth="1"/>
    <col min="8" max="10" width="7.7109375" customWidth="1"/>
    <col min="11" max="11" width="10.28515625" bestFit="1" customWidth="1"/>
    <col min="12" max="12" width="8" customWidth="1"/>
    <col min="13" max="13" width="6.5703125" style="382" customWidth="1"/>
    <col min="257" max="257" width="5" customWidth="1"/>
    <col min="258" max="258" width="54.140625" customWidth="1"/>
    <col min="259" max="261" width="7.85546875" customWidth="1"/>
    <col min="262" max="262" width="7.7109375" bestFit="1" customWidth="1"/>
    <col min="263" max="263" width="6.42578125" customWidth="1"/>
    <col min="264" max="266" width="7.7109375" customWidth="1"/>
    <col min="267" max="267" width="10.28515625" bestFit="1" customWidth="1"/>
    <col min="268" max="268" width="8" customWidth="1"/>
    <col min="269" max="269" width="6.5703125" customWidth="1"/>
    <col min="513" max="513" width="5" customWidth="1"/>
    <col min="514" max="514" width="54.140625" customWidth="1"/>
    <col min="515" max="517" width="7.85546875" customWidth="1"/>
    <col min="518" max="518" width="7.7109375" bestFit="1" customWidth="1"/>
    <col min="519" max="519" width="6.42578125" customWidth="1"/>
    <col min="520" max="522" width="7.7109375" customWidth="1"/>
    <col min="523" max="523" width="10.28515625" bestFit="1" customWidth="1"/>
    <col min="524" max="524" width="8" customWidth="1"/>
    <col min="525" max="525" width="6.5703125" customWidth="1"/>
    <col min="769" max="769" width="5" customWidth="1"/>
    <col min="770" max="770" width="54.140625" customWidth="1"/>
    <col min="771" max="773" width="7.85546875" customWidth="1"/>
    <col min="774" max="774" width="7.7109375" bestFit="1" customWidth="1"/>
    <col min="775" max="775" width="6.42578125" customWidth="1"/>
    <col min="776" max="778" width="7.7109375" customWidth="1"/>
    <col min="779" max="779" width="10.28515625" bestFit="1" customWidth="1"/>
    <col min="780" max="780" width="8" customWidth="1"/>
    <col min="781" max="781" width="6.5703125" customWidth="1"/>
    <col min="1025" max="1025" width="5" customWidth="1"/>
    <col min="1026" max="1026" width="54.140625" customWidth="1"/>
    <col min="1027" max="1029" width="7.85546875" customWidth="1"/>
    <col min="1030" max="1030" width="7.7109375" bestFit="1" customWidth="1"/>
    <col min="1031" max="1031" width="6.42578125" customWidth="1"/>
    <col min="1032" max="1034" width="7.7109375" customWidth="1"/>
    <col min="1035" max="1035" width="10.28515625" bestFit="1" customWidth="1"/>
    <col min="1036" max="1036" width="8" customWidth="1"/>
    <col min="1037" max="1037" width="6.5703125" customWidth="1"/>
    <col min="1281" max="1281" width="5" customWidth="1"/>
    <col min="1282" max="1282" width="54.140625" customWidth="1"/>
    <col min="1283" max="1285" width="7.85546875" customWidth="1"/>
    <col min="1286" max="1286" width="7.7109375" bestFit="1" customWidth="1"/>
    <col min="1287" max="1287" width="6.42578125" customWidth="1"/>
    <col min="1288" max="1290" width="7.7109375" customWidth="1"/>
    <col min="1291" max="1291" width="10.28515625" bestFit="1" customWidth="1"/>
    <col min="1292" max="1292" width="8" customWidth="1"/>
    <col min="1293" max="1293" width="6.5703125" customWidth="1"/>
    <col min="1537" max="1537" width="5" customWidth="1"/>
    <col min="1538" max="1538" width="54.140625" customWidth="1"/>
    <col min="1539" max="1541" width="7.85546875" customWidth="1"/>
    <col min="1542" max="1542" width="7.7109375" bestFit="1" customWidth="1"/>
    <col min="1543" max="1543" width="6.42578125" customWidth="1"/>
    <col min="1544" max="1546" width="7.7109375" customWidth="1"/>
    <col min="1547" max="1547" width="10.28515625" bestFit="1" customWidth="1"/>
    <col min="1548" max="1548" width="8" customWidth="1"/>
    <col min="1549" max="1549" width="6.5703125" customWidth="1"/>
    <col min="1793" max="1793" width="5" customWidth="1"/>
    <col min="1794" max="1794" width="54.140625" customWidth="1"/>
    <col min="1795" max="1797" width="7.85546875" customWidth="1"/>
    <col min="1798" max="1798" width="7.7109375" bestFit="1" customWidth="1"/>
    <col min="1799" max="1799" width="6.42578125" customWidth="1"/>
    <col min="1800" max="1802" width="7.7109375" customWidth="1"/>
    <col min="1803" max="1803" width="10.28515625" bestFit="1" customWidth="1"/>
    <col min="1804" max="1804" width="8" customWidth="1"/>
    <col min="1805" max="1805" width="6.5703125" customWidth="1"/>
    <col min="2049" max="2049" width="5" customWidth="1"/>
    <col min="2050" max="2050" width="54.140625" customWidth="1"/>
    <col min="2051" max="2053" width="7.85546875" customWidth="1"/>
    <col min="2054" max="2054" width="7.7109375" bestFit="1" customWidth="1"/>
    <col min="2055" max="2055" width="6.42578125" customWidth="1"/>
    <col min="2056" max="2058" width="7.7109375" customWidth="1"/>
    <col min="2059" max="2059" width="10.28515625" bestFit="1" customWidth="1"/>
    <col min="2060" max="2060" width="8" customWidth="1"/>
    <col min="2061" max="2061" width="6.5703125" customWidth="1"/>
    <col min="2305" max="2305" width="5" customWidth="1"/>
    <col min="2306" max="2306" width="54.140625" customWidth="1"/>
    <col min="2307" max="2309" width="7.85546875" customWidth="1"/>
    <col min="2310" max="2310" width="7.7109375" bestFit="1" customWidth="1"/>
    <col min="2311" max="2311" width="6.42578125" customWidth="1"/>
    <col min="2312" max="2314" width="7.7109375" customWidth="1"/>
    <col min="2315" max="2315" width="10.28515625" bestFit="1" customWidth="1"/>
    <col min="2316" max="2316" width="8" customWidth="1"/>
    <col min="2317" max="2317" width="6.5703125" customWidth="1"/>
    <col min="2561" max="2561" width="5" customWidth="1"/>
    <col min="2562" max="2562" width="54.140625" customWidth="1"/>
    <col min="2563" max="2565" width="7.85546875" customWidth="1"/>
    <col min="2566" max="2566" width="7.7109375" bestFit="1" customWidth="1"/>
    <col min="2567" max="2567" width="6.42578125" customWidth="1"/>
    <col min="2568" max="2570" width="7.7109375" customWidth="1"/>
    <col min="2571" max="2571" width="10.28515625" bestFit="1" customWidth="1"/>
    <col min="2572" max="2572" width="8" customWidth="1"/>
    <col min="2573" max="2573" width="6.5703125" customWidth="1"/>
    <col min="2817" max="2817" width="5" customWidth="1"/>
    <col min="2818" max="2818" width="54.140625" customWidth="1"/>
    <col min="2819" max="2821" width="7.85546875" customWidth="1"/>
    <col min="2822" max="2822" width="7.7109375" bestFit="1" customWidth="1"/>
    <col min="2823" max="2823" width="6.42578125" customWidth="1"/>
    <col min="2824" max="2826" width="7.7109375" customWidth="1"/>
    <col min="2827" max="2827" width="10.28515625" bestFit="1" customWidth="1"/>
    <col min="2828" max="2828" width="8" customWidth="1"/>
    <col min="2829" max="2829" width="6.5703125" customWidth="1"/>
    <col min="3073" max="3073" width="5" customWidth="1"/>
    <col min="3074" max="3074" width="54.140625" customWidth="1"/>
    <col min="3075" max="3077" width="7.85546875" customWidth="1"/>
    <col min="3078" max="3078" width="7.7109375" bestFit="1" customWidth="1"/>
    <col min="3079" max="3079" width="6.42578125" customWidth="1"/>
    <col min="3080" max="3082" width="7.7109375" customWidth="1"/>
    <col min="3083" max="3083" width="10.28515625" bestFit="1" customWidth="1"/>
    <col min="3084" max="3084" width="8" customWidth="1"/>
    <col min="3085" max="3085" width="6.5703125" customWidth="1"/>
    <col min="3329" max="3329" width="5" customWidth="1"/>
    <col min="3330" max="3330" width="54.140625" customWidth="1"/>
    <col min="3331" max="3333" width="7.85546875" customWidth="1"/>
    <col min="3334" max="3334" width="7.7109375" bestFit="1" customWidth="1"/>
    <col min="3335" max="3335" width="6.42578125" customWidth="1"/>
    <col min="3336" max="3338" width="7.7109375" customWidth="1"/>
    <col min="3339" max="3339" width="10.28515625" bestFit="1" customWidth="1"/>
    <col min="3340" max="3340" width="8" customWidth="1"/>
    <col min="3341" max="3341" width="6.5703125" customWidth="1"/>
    <col min="3585" max="3585" width="5" customWidth="1"/>
    <col min="3586" max="3586" width="54.140625" customWidth="1"/>
    <col min="3587" max="3589" width="7.85546875" customWidth="1"/>
    <col min="3590" max="3590" width="7.7109375" bestFit="1" customWidth="1"/>
    <col min="3591" max="3591" width="6.42578125" customWidth="1"/>
    <col min="3592" max="3594" width="7.7109375" customWidth="1"/>
    <col min="3595" max="3595" width="10.28515625" bestFit="1" customWidth="1"/>
    <col min="3596" max="3596" width="8" customWidth="1"/>
    <col min="3597" max="3597" width="6.5703125" customWidth="1"/>
    <col min="3841" max="3841" width="5" customWidth="1"/>
    <col min="3842" max="3842" width="54.140625" customWidth="1"/>
    <col min="3843" max="3845" width="7.85546875" customWidth="1"/>
    <col min="3846" max="3846" width="7.7109375" bestFit="1" customWidth="1"/>
    <col min="3847" max="3847" width="6.42578125" customWidth="1"/>
    <col min="3848" max="3850" width="7.7109375" customWidth="1"/>
    <col min="3851" max="3851" width="10.28515625" bestFit="1" customWidth="1"/>
    <col min="3852" max="3852" width="8" customWidth="1"/>
    <col min="3853" max="3853" width="6.5703125" customWidth="1"/>
    <col min="4097" max="4097" width="5" customWidth="1"/>
    <col min="4098" max="4098" width="54.140625" customWidth="1"/>
    <col min="4099" max="4101" width="7.85546875" customWidth="1"/>
    <col min="4102" max="4102" width="7.7109375" bestFit="1" customWidth="1"/>
    <col min="4103" max="4103" width="6.42578125" customWidth="1"/>
    <col min="4104" max="4106" width="7.7109375" customWidth="1"/>
    <col min="4107" max="4107" width="10.28515625" bestFit="1" customWidth="1"/>
    <col min="4108" max="4108" width="8" customWidth="1"/>
    <col min="4109" max="4109" width="6.5703125" customWidth="1"/>
    <col min="4353" max="4353" width="5" customWidth="1"/>
    <col min="4354" max="4354" width="54.140625" customWidth="1"/>
    <col min="4355" max="4357" width="7.85546875" customWidth="1"/>
    <col min="4358" max="4358" width="7.7109375" bestFit="1" customWidth="1"/>
    <col min="4359" max="4359" width="6.42578125" customWidth="1"/>
    <col min="4360" max="4362" width="7.7109375" customWidth="1"/>
    <col min="4363" max="4363" width="10.28515625" bestFit="1" customWidth="1"/>
    <col min="4364" max="4364" width="8" customWidth="1"/>
    <col min="4365" max="4365" width="6.5703125" customWidth="1"/>
    <col min="4609" max="4609" width="5" customWidth="1"/>
    <col min="4610" max="4610" width="54.140625" customWidth="1"/>
    <col min="4611" max="4613" width="7.85546875" customWidth="1"/>
    <col min="4614" max="4614" width="7.7109375" bestFit="1" customWidth="1"/>
    <col min="4615" max="4615" width="6.42578125" customWidth="1"/>
    <col min="4616" max="4618" width="7.7109375" customWidth="1"/>
    <col min="4619" max="4619" width="10.28515625" bestFit="1" customWidth="1"/>
    <col min="4620" max="4620" width="8" customWidth="1"/>
    <col min="4621" max="4621" width="6.5703125" customWidth="1"/>
    <col min="4865" max="4865" width="5" customWidth="1"/>
    <col min="4866" max="4866" width="54.140625" customWidth="1"/>
    <col min="4867" max="4869" width="7.85546875" customWidth="1"/>
    <col min="4870" max="4870" width="7.7109375" bestFit="1" customWidth="1"/>
    <col min="4871" max="4871" width="6.42578125" customWidth="1"/>
    <col min="4872" max="4874" width="7.7109375" customWidth="1"/>
    <col min="4875" max="4875" width="10.28515625" bestFit="1" customWidth="1"/>
    <col min="4876" max="4876" width="8" customWidth="1"/>
    <col min="4877" max="4877" width="6.5703125" customWidth="1"/>
    <col min="5121" max="5121" width="5" customWidth="1"/>
    <col min="5122" max="5122" width="54.140625" customWidth="1"/>
    <col min="5123" max="5125" width="7.85546875" customWidth="1"/>
    <col min="5126" max="5126" width="7.7109375" bestFit="1" customWidth="1"/>
    <col min="5127" max="5127" width="6.42578125" customWidth="1"/>
    <col min="5128" max="5130" width="7.7109375" customWidth="1"/>
    <col min="5131" max="5131" width="10.28515625" bestFit="1" customWidth="1"/>
    <col min="5132" max="5132" width="8" customWidth="1"/>
    <col min="5133" max="5133" width="6.5703125" customWidth="1"/>
    <col min="5377" max="5377" width="5" customWidth="1"/>
    <col min="5378" max="5378" width="54.140625" customWidth="1"/>
    <col min="5379" max="5381" width="7.85546875" customWidth="1"/>
    <col min="5382" max="5382" width="7.7109375" bestFit="1" customWidth="1"/>
    <col min="5383" max="5383" width="6.42578125" customWidth="1"/>
    <col min="5384" max="5386" width="7.7109375" customWidth="1"/>
    <col min="5387" max="5387" width="10.28515625" bestFit="1" customWidth="1"/>
    <col min="5388" max="5388" width="8" customWidth="1"/>
    <col min="5389" max="5389" width="6.5703125" customWidth="1"/>
    <col min="5633" max="5633" width="5" customWidth="1"/>
    <col min="5634" max="5634" width="54.140625" customWidth="1"/>
    <col min="5635" max="5637" width="7.85546875" customWidth="1"/>
    <col min="5638" max="5638" width="7.7109375" bestFit="1" customWidth="1"/>
    <col min="5639" max="5639" width="6.42578125" customWidth="1"/>
    <col min="5640" max="5642" width="7.7109375" customWidth="1"/>
    <col min="5643" max="5643" width="10.28515625" bestFit="1" customWidth="1"/>
    <col min="5644" max="5644" width="8" customWidth="1"/>
    <col min="5645" max="5645" width="6.5703125" customWidth="1"/>
    <col min="5889" max="5889" width="5" customWidth="1"/>
    <col min="5890" max="5890" width="54.140625" customWidth="1"/>
    <col min="5891" max="5893" width="7.85546875" customWidth="1"/>
    <col min="5894" max="5894" width="7.7109375" bestFit="1" customWidth="1"/>
    <col min="5895" max="5895" width="6.42578125" customWidth="1"/>
    <col min="5896" max="5898" width="7.7109375" customWidth="1"/>
    <col min="5899" max="5899" width="10.28515625" bestFit="1" customWidth="1"/>
    <col min="5900" max="5900" width="8" customWidth="1"/>
    <col min="5901" max="5901" width="6.5703125" customWidth="1"/>
    <col min="6145" max="6145" width="5" customWidth="1"/>
    <col min="6146" max="6146" width="54.140625" customWidth="1"/>
    <col min="6147" max="6149" width="7.85546875" customWidth="1"/>
    <col min="6150" max="6150" width="7.7109375" bestFit="1" customWidth="1"/>
    <col min="6151" max="6151" width="6.42578125" customWidth="1"/>
    <col min="6152" max="6154" width="7.7109375" customWidth="1"/>
    <col min="6155" max="6155" width="10.28515625" bestFit="1" customWidth="1"/>
    <col min="6156" max="6156" width="8" customWidth="1"/>
    <col min="6157" max="6157" width="6.5703125" customWidth="1"/>
    <col min="6401" max="6401" width="5" customWidth="1"/>
    <col min="6402" max="6402" width="54.140625" customWidth="1"/>
    <col min="6403" max="6405" width="7.85546875" customWidth="1"/>
    <col min="6406" max="6406" width="7.7109375" bestFit="1" customWidth="1"/>
    <col min="6407" max="6407" width="6.42578125" customWidth="1"/>
    <col min="6408" max="6410" width="7.7109375" customWidth="1"/>
    <col min="6411" max="6411" width="10.28515625" bestFit="1" customWidth="1"/>
    <col min="6412" max="6412" width="8" customWidth="1"/>
    <col min="6413" max="6413" width="6.5703125" customWidth="1"/>
    <col min="6657" max="6657" width="5" customWidth="1"/>
    <col min="6658" max="6658" width="54.140625" customWidth="1"/>
    <col min="6659" max="6661" width="7.85546875" customWidth="1"/>
    <col min="6662" max="6662" width="7.7109375" bestFit="1" customWidth="1"/>
    <col min="6663" max="6663" width="6.42578125" customWidth="1"/>
    <col min="6664" max="6666" width="7.7109375" customWidth="1"/>
    <col min="6667" max="6667" width="10.28515625" bestFit="1" customWidth="1"/>
    <col min="6668" max="6668" width="8" customWidth="1"/>
    <col min="6669" max="6669" width="6.5703125" customWidth="1"/>
    <col min="6913" max="6913" width="5" customWidth="1"/>
    <col min="6914" max="6914" width="54.140625" customWidth="1"/>
    <col min="6915" max="6917" width="7.85546875" customWidth="1"/>
    <col min="6918" max="6918" width="7.7109375" bestFit="1" customWidth="1"/>
    <col min="6919" max="6919" width="6.42578125" customWidth="1"/>
    <col min="6920" max="6922" width="7.7109375" customWidth="1"/>
    <col min="6923" max="6923" width="10.28515625" bestFit="1" customWidth="1"/>
    <col min="6924" max="6924" width="8" customWidth="1"/>
    <col min="6925" max="6925" width="6.5703125" customWidth="1"/>
    <col min="7169" max="7169" width="5" customWidth="1"/>
    <col min="7170" max="7170" width="54.140625" customWidth="1"/>
    <col min="7171" max="7173" width="7.85546875" customWidth="1"/>
    <col min="7174" max="7174" width="7.7109375" bestFit="1" customWidth="1"/>
    <col min="7175" max="7175" width="6.42578125" customWidth="1"/>
    <col min="7176" max="7178" width="7.7109375" customWidth="1"/>
    <col min="7179" max="7179" width="10.28515625" bestFit="1" customWidth="1"/>
    <col min="7180" max="7180" width="8" customWidth="1"/>
    <col min="7181" max="7181" width="6.5703125" customWidth="1"/>
    <col min="7425" max="7425" width="5" customWidth="1"/>
    <col min="7426" max="7426" width="54.140625" customWidth="1"/>
    <col min="7427" max="7429" width="7.85546875" customWidth="1"/>
    <col min="7430" max="7430" width="7.7109375" bestFit="1" customWidth="1"/>
    <col min="7431" max="7431" width="6.42578125" customWidth="1"/>
    <col min="7432" max="7434" width="7.7109375" customWidth="1"/>
    <col min="7435" max="7435" width="10.28515625" bestFit="1" customWidth="1"/>
    <col min="7436" max="7436" width="8" customWidth="1"/>
    <col min="7437" max="7437" width="6.5703125" customWidth="1"/>
    <col min="7681" max="7681" width="5" customWidth="1"/>
    <col min="7682" max="7682" width="54.140625" customWidth="1"/>
    <col min="7683" max="7685" width="7.85546875" customWidth="1"/>
    <col min="7686" max="7686" width="7.7109375" bestFit="1" customWidth="1"/>
    <col min="7687" max="7687" width="6.42578125" customWidth="1"/>
    <col min="7688" max="7690" width="7.7109375" customWidth="1"/>
    <col min="7691" max="7691" width="10.28515625" bestFit="1" customWidth="1"/>
    <col min="7692" max="7692" width="8" customWidth="1"/>
    <col min="7693" max="7693" width="6.5703125" customWidth="1"/>
    <col min="7937" max="7937" width="5" customWidth="1"/>
    <col min="7938" max="7938" width="54.140625" customWidth="1"/>
    <col min="7939" max="7941" width="7.85546875" customWidth="1"/>
    <col min="7942" max="7942" width="7.7109375" bestFit="1" customWidth="1"/>
    <col min="7943" max="7943" width="6.42578125" customWidth="1"/>
    <col min="7944" max="7946" width="7.7109375" customWidth="1"/>
    <col min="7947" max="7947" width="10.28515625" bestFit="1" customWidth="1"/>
    <col min="7948" max="7948" width="8" customWidth="1"/>
    <col min="7949" max="7949" width="6.5703125" customWidth="1"/>
    <col min="8193" max="8193" width="5" customWidth="1"/>
    <col min="8194" max="8194" width="54.140625" customWidth="1"/>
    <col min="8195" max="8197" width="7.85546875" customWidth="1"/>
    <col min="8198" max="8198" width="7.7109375" bestFit="1" customWidth="1"/>
    <col min="8199" max="8199" width="6.42578125" customWidth="1"/>
    <col min="8200" max="8202" width="7.7109375" customWidth="1"/>
    <col min="8203" max="8203" width="10.28515625" bestFit="1" customWidth="1"/>
    <col min="8204" max="8204" width="8" customWidth="1"/>
    <col min="8205" max="8205" width="6.5703125" customWidth="1"/>
    <col min="8449" max="8449" width="5" customWidth="1"/>
    <col min="8450" max="8450" width="54.140625" customWidth="1"/>
    <col min="8451" max="8453" width="7.85546875" customWidth="1"/>
    <col min="8454" max="8454" width="7.7109375" bestFit="1" customWidth="1"/>
    <col min="8455" max="8455" width="6.42578125" customWidth="1"/>
    <col min="8456" max="8458" width="7.7109375" customWidth="1"/>
    <col min="8459" max="8459" width="10.28515625" bestFit="1" customWidth="1"/>
    <col min="8460" max="8460" width="8" customWidth="1"/>
    <col min="8461" max="8461" width="6.5703125" customWidth="1"/>
    <col min="8705" max="8705" width="5" customWidth="1"/>
    <col min="8706" max="8706" width="54.140625" customWidth="1"/>
    <col min="8707" max="8709" width="7.85546875" customWidth="1"/>
    <col min="8710" max="8710" width="7.7109375" bestFit="1" customWidth="1"/>
    <col min="8711" max="8711" width="6.42578125" customWidth="1"/>
    <col min="8712" max="8714" width="7.7109375" customWidth="1"/>
    <col min="8715" max="8715" width="10.28515625" bestFit="1" customWidth="1"/>
    <col min="8716" max="8716" width="8" customWidth="1"/>
    <col min="8717" max="8717" width="6.5703125" customWidth="1"/>
    <col min="8961" max="8961" width="5" customWidth="1"/>
    <col min="8962" max="8962" width="54.140625" customWidth="1"/>
    <col min="8963" max="8965" width="7.85546875" customWidth="1"/>
    <col min="8966" max="8966" width="7.7109375" bestFit="1" customWidth="1"/>
    <col min="8967" max="8967" width="6.42578125" customWidth="1"/>
    <col min="8968" max="8970" width="7.7109375" customWidth="1"/>
    <col min="8971" max="8971" width="10.28515625" bestFit="1" customWidth="1"/>
    <col min="8972" max="8972" width="8" customWidth="1"/>
    <col min="8973" max="8973" width="6.5703125" customWidth="1"/>
    <col min="9217" max="9217" width="5" customWidth="1"/>
    <col min="9218" max="9218" width="54.140625" customWidth="1"/>
    <col min="9219" max="9221" width="7.85546875" customWidth="1"/>
    <col min="9222" max="9222" width="7.7109375" bestFit="1" customWidth="1"/>
    <col min="9223" max="9223" width="6.42578125" customWidth="1"/>
    <col min="9224" max="9226" width="7.7109375" customWidth="1"/>
    <col min="9227" max="9227" width="10.28515625" bestFit="1" customWidth="1"/>
    <col min="9228" max="9228" width="8" customWidth="1"/>
    <col min="9229" max="9229" width="6.5703125" customWidth="1"/>
    <col min="9473" max="9473" width="5" customWidth="1"/>
    <col min="9474" max="9474" width="54.140625" customWidth="1"/>
    <col min="9475" max="9477" width="7.85546875" customWidth="1"/>
    <col min="9478" max="9478" width="7.7109375" bestFit="1" customWidth="1"/>
    <col min="9479" max="9479" width="6.42578125" customWidth="1"/>
    <col min="9480" max="9482" width="7.7109375" customWidth="1"/>
    <col min="9483" max="9483" width="10.28515625" bestFit="1" customWidth="1"/>
    <col min="9484" max="9484" width="8" customWidth="1"/>
    <col min="9485" max="9485" width="6.5703125" customWidth="1"/>
    <col min="9729" max="9729" width="5" customWidth="1"/>
    <col min="9730" max="9730" width="54.140625" customWidth="1"/>
    <col min="9731" max="9733" width="7.85546875" customWidth="1"/>
    <col min="9734" max="9734" width="7.7109375" bestFit="1" customWidth="1"/>
    <col min="9735" max="9735" width="6.42578125" customWidth="1"/>
    <col min="9736" max="9738" width="7.7109375" customWidth="1"/>
    <col min="9739" max="9739" width="10.28515625" bestFit="1" customWidth="1"/>
    <col min="9740" max="9740" width="8" customWidth="1"/>
    <col min="9741" max="9741" width="6.5703125" customWidth="1"/>
    <col min="9985" max="9985" width="5" customWidth="1"/>
    <col min="9986" max="9986" width="54.140625" customWidth="1"/>
    <col min="9987" max="9989" width="7.85546875" customWidth="1"/>
    <col min="9990" max="9990" width="7.7109375" bestFit="1" customWidth="1"/>
    <col min="9991" max="9991" width="6.42578125" customWidth="1"/>
    <col min="9992" max="9994" width="7.7109375" customWidth="1"/>
    <col min="9995" max="9995" width="10.28515625" bestFit="1" customWidth="1"/>
    <col min="9996" max="9996" width="8" customWidth="1"/>
    <col min="9997" max="9997" width="6.5703125" customWidth="1"/>
    <col min="10241" max="10241" width="5" customWidth="1"/>
    <col min="10242" max="10242" width="54.140625" customWidth="1"/>
    <col min="10243" max="10245" width="7.85546875" customWidth="1"/>
    <col min="10246" max="10246" width="7.7109375" bestFit="1" customWidth="1"/>
    <col min="10247" max="10247" width="6.42578125" customWidth="1"/>
    <col min="10248" max="10250" width="7.7109375" customWidth="1"/>
    <col min="10251" max="10251" width="10.28515625" bestFit="1" customWidth="1"/>
    <col min="10252" max="10252" width="8" customWidth="1"/>
    <col min="10253" max="10253" width="6.5703125" customWidth="1"/>
    <col min="10497" max="10497" width="5" customWidth="1"/>
    <col min="10498" max="10498" width="54.140625" customWidth="1"/>
    <col min="10499" max="10501" width="7.85546875" customWidth="1"/>
    <col min="10502" max="10502" width="7.7109375" bestFit="1" customWidth="1"/>
    <col min="10503" max="10503" width="6.42578125" customWidth="1"/>
    <col min="10504" max="10506" width="7.7109375" customWidth="1"/>
    <col min="10507" max="10507" width="10.28515625" bestFit="1" customWidth="1"/>
    <col min="10508" max="10508" width="8" customWidth="1"/>
    <col min="10509" max="10509" width="6.5703125" customWidth="1"/>
    <col min="10753" max="10753" width="5" customWidth="1"/>
    <col min="10754" max="10754" width="54.140625" customWidth="1"/>
    <col min="10755" max="10757" width="7.85546875" customWidth="1"/>
    <col min="10758" max="10758" width="7.7109375" bestFit="1" customWidth="1"/>
    <col min="10759" max="10759" width="6.42578125" customWidth="1"/>
    <col min="10760" max="10762" width="7.7109375" customWidth="1"/>
    <col min="10763" max="10763" width="10.28515625" bestFit="1" customWidth="1"/>
    <col min="10764" max="10764" width="8" customWidth="1"/>
    <col min="10765" max="10765" width="6.5703125" customWidth="1"/>
    <col min="11009" max="11009" width="5" customWidth="1"/>
    <col min="11010" max="11010" width="54.140625" customWidth="1"/>
    <col min="11011" max="11013" width="7.85546875" customWidth="1"/>
    <col min="11014" max="11014" width="7.7109375" bestFit="1" customWidth="1"/>
    <col min="11015" max="11015" width="6.42578125" customWidth="1"/>
    <col min="11016" max="11018" width="7.7109375" customWidth="1"/>
    <col min="11019" max="11019" width="10.28515625" bestFit="1" customWidth="1"/>
    <col min="11020" max="11020" width="8" customWidth="1"/>
    <col min="11021" max="11021" width="6.5703125" customWidth="1"/>
    <col min="11265" max="11265" width="5" customWidth="1"/>
    <col min="11266" max="11266" width="54.140625" customWidth="1"/>
    <col min="11267" max="11269" width="7.85546875" customWidth="1"/>
    <col min="11270" max="11270" width="7.7109375" bestFit="1" customWidth="1"/>
    <col min="11271" max="11271" width="6.42578125" customWidth="1"/>
    <col min="11272" max="11274" width="7.7109375" customWidth="1"/>
    <col min="11275" max="11275" width="10.28515625" bestFit="1" customWidth="1"/>
    <col min="11276" max="11276" width="8" customWidth="1"/>
    <col min="11277" max="11277" width="6.5703125" customWidth="1"/>
    <col min="11521" max="11521" width="5" customWidth="1"/>
    <col min="11522" max="11522" width="54.140625" customWidth="1"/>
    <col min="11523" max="11525" width="7.85546875" customWidth="1"/>
    <col min="11526" max="11526" width="7.7109375" bestFit="1" customWidth="1"/>
    <col min="11527" max="11527" width="6.42578125" customWidth="1"/>
    <col min="11528" max="11530" width="7.7109375" customWidth="1"/>
    <col min="11531" max="11531" width="10.28515625" bestFit="1" customWidth="1"/>
    <col min="11532" max="11532" width="8" customWidth="1"/>
    <col min="11533" max="11533" width="6.5703125" customWidth="1"/>
    <col min="11777" max="11777" width="5" customWidth="1"/>
    <col min="11778" max="11778" width="54.140625" customWidth="1"/>
    <col min="11779" max="11781" width="7.85546875" customWidth="1"/>
    <col min="11782" max="11782" width="7.7109375" bestFit="1" customWidth="1"/>
    <col min="11783" max="11783" width="6.42578125" customWidth="1"/>
    <col min="11784" max="11786" width="7.7109375" customWidth="1"/>
    <col min="11787" max="11787" width="10.28515625" bestFit="1" customWidth="1"/>
    <col min="11788" max="11788" width="8" customWidth="1"/>
    <col min="11789" max="11789" width="6.5703125" customWidth="1"/>
    <col min="12033" max="12033" width="5" customWidth="1"/>
    <col min="12034" max="12034" width="54.140625" customWidth="1"/>
    <col min="12035" max="12037" width="7.85546875" customWidth="1"/>
    <col min="12038" max="12038" width="7.7109375" bestFit="1" customWidth="1"/>
    <col min="12039" max="12039" width="6.42578125" customWidth="1"/>
    <col min="12040" max="12042" width="7.7109375" customWidth="1"/>
    <col min="12043" max="12043" width="10.28515625" bestFit="1" customWidth="1"/>
    <col min="12044" max="12044" width="8" customWidth="1"/>
    <col min="12045" max="12045" width="6.5703125" customWidth="1"/>
    <col min="12289" max="12289" width="5" customWidth="1"/>
    <col min="12290" max="12290" width="54.140625" customWidth="1"/>
    <col min="12291" max="12293" width="7.85546875" customWidth="1"/>
    <col min="12294" max="12294" width="7.7109375" bestFit="1" customWidth="1"/>
    <col min="12295" max="12295" width="6.42578125" customWidth="1"/>
    <col min="12296" max="12298" width="7.7109375" customWidth="1"/>
    <col min="12299" max="12299" width="10.28515625" bestFit="1" customWidth="1"/>
    <col min="12300" max="12300" width="8" customWidth="1"/>
    <col min="12301" max="12301" width="6.5703125" customWidth="1"/>
    <col min="12545" max="12545" width="5" customWidth="1"/>
    <col min="12546" max="12546" width="54.140625" customWidth="1"/>
    <col min="12547" max="12549" width="7.85546875" customWidth="1"/>
    <col min="12550" max="12550" width="7.7109375" bestFit="1" customWidth="1"/>
    <col min="12551" max="12551" width="6.42578125" customWidth="1"/>
    <col min="12552" max="12554" width="7.7109375" customWidth="1"/>
    <col min="12555" max="12555" width="10.28515625" bestFit="1" customWidth="1"/>
    <col min="12556" max="12556" width="8" customWidth="1"/>
    <col min="12557" max="12557" width="6.5703125" customWidth="1"/>
    <col min="12801" max="12801" width="5" customWidth="1"/>
    <col min="12802" max="12802" width="54.140625" customWidth="1"/>
    <col min="12803" max="12805" width="7.85546875" customWidth="1"/>
    <col min="12806" max="12806" width="7.7109375" bestFit="1" customWidth="1"/>
    <col min="12807" max="12807" width="6.42578125" customWidth="1"/>
    <col min="12808" max="12810" width="7.7109375" customWidth="1"/>
    <col min="12811" max="12811" width="10.28515625" bestFit="1" customWidth="1"/>
    <col min="12812" max="12812" width="8" customWidth="1"/>
    <col min="12813" max="12813" width="6.5703125" customWidth="1"/>
    <col min="13057" max="13057" width="5" customWidth="1"/>
    <col min="13058" max="13058" width="54.140625" customWidth="1"/>
    <col min="13059" max="13061" width="7.85546875" customWidth="1"/>
    <col min="13062" max="13062" width="7.7109375" bestFit="1" customWidth="1"/>
    <col min="13063" max="13063" width="6.42578125" customWidth="1"/>
    <col min="13064" max="13066" width="7.7109375" customWidth="1"/>
    <col min="13067" max="13067" width="10.28515625" bestFit="1" customWidth="1"/>
    <col min="13068" max="13068" width="8" customWidth="1"/>
    <col min="13069" max="13069" width="6.5703125" customWidth="1"/>
    <col min="13313" max="13313" width="5" customWidth="1"/>
    <col min="13314" max="13314" width="54.140625" customWidth="1"/>
    <col min="13315" max="13317" width="7.85546875" customWidth="1"/>
    <col min="13318" max="13318" width="7.7109375" bestFit="1" customWidth="1"/>
    <col min="13319" max="13319" width="6.42578125" customWidth="1"/>
    <col min="13320" max="13322" width="7.7109375" customWidth="1"/>
    <col min="13323" max="13323" width="10.28515625" bestFit="1" customWidth="1"/>
    <col min="13324" max="13324" width="8" customWidth="1"/>
    <col min="13325" max="13325" width="6.5703125" customWidth="1"/>
    <col min="13569" max="13569" width="5" customWidth="1"/>
    <col min="13570" max="13570" width="54.140625" customWidth="1"/>
    <col min="13571" max="13573" width="7.85546875" customWidth="1"/>
    <col min="13574" max="13574" width="7.7109375" bestFit="1" customWidth="1"/>
    <col min="13575" max="13575" width="6.42578125" customWidth="1"/>
    <col min="13576" max="13578" width="7.7109375" customWidth="1"/>
    <col min="13579" max="13579" width="10.28515625" bestFit="1" customWidth="1"/>
    <col min="13580" max="13580" width="8" customWidth="1"/>
    <col min="13581" max="13581" width="6.5703125" customWidth="1"/>
    <col min="13825" max="13825" width="5" customWidth="1"/>
    <col min="13826" max="13826" width="54.140625" customWidth="1"/>
    <col min="13827" max="13829" width="7.85546875" customWidth="1"/>
    <col min="13830" max="13830" width="7.7109375" bestFit="1" customWidth="1"/>
    <col min="13831" max="13831" width="6.42578125" customWidth="1"/>
    <col min="13832" max="13834" width="7.7109375" customWidth="1"/>
    <col min="13835" max="13835" width="10.28515625" bestFit="1" customWidth="1"/>
    <col min="13836" max="13836" width="8" customWidth="1"/>
    <col min="13837" max="13837" width="6.5703125" customWidth="1"/>
    <col min="14081" max="14081" width="5" customWidth="1"/>
    <col min="14082" max="14082" width="54.140625" customWidth="1"/>
    <col min="14083" max="14085" width="7.85546875" customWidth="1"/>
    <col min="14086" max="14086" width="7.7109375" bestFit="1" customWidth="1"/>
    <col min="14087" max="14087" width="6.42578125" customWidth="1"/>
    <col min="14088" max="14090" width="7.7109375" customWidth="1"/>
    <col min="14091" max="14091" width="10.28515625" bestFit="1" customWidth="1"/>
    <col min="14092" max="14092" width="8" customWidth="1"/>
    <col min="14093" max="14093" width="6.5703125" customWidth="1"/>
    <col min="14337" max="14337" width="5" customWidth="1"/>
    <col min="14338" max="14338" width="54.140625" customWidth="1"/>
    <col min="14339" max="14341" width="7.85546875" customWidth="1"/>
    <col min="14342" max="14342" width="7.7109375" bestFit="1" customWidth="1"/>
    <col min="14343" max="14343" width="6.42578125" customWidth="1"/>
    <col min="14344" max="14346" width="7.7109375" customWidth="1"/>
    <col min="14347" max="14347" width="10.28515625" bestFit="1" customWidth="1"/>
    <col min="14348" max="14348" width="8" customWidth="1"/>
    <col min="14349" max="14349" width="6.5703125" customWidth="1"/>
    <col min="14593" max="14593" width="5" customWidth="1"/>
    <col min="14594" max="14594" width="54.140625" customWidth="1"/>
    <col min="14595" max="14597" width="7.85546875" customWidth="1"/>
    <col min="14598" max="14598" width="7.7109375" bestFit="1" customWidth="1"/>
    <col min="14599" max="14599" width="6.42578125" customWidth="1"/>
    <col min="14600" max="14602" width="7.7109375" customWidth="1"/>
    <col min="14603" max="14603" width="10.28515625" bestFit="1" customWidth="1"/>
    <col min="14604" max="14604" width="8" customWidth="1"/>
    <col min="14605" max="14605" width="6.5703125" customWidth="1"/>
    <col min="14849" max="14849" width="5" customWidth="1"/>
    <col min="14850" max="14850" width="54.140625" customWidth="1"/>
    <col min="14851" max="14853" width="7.85546875" customWidth="1"/>
    <col min="14854" max="14854" width="7.7109375" bestFit="1" customWidth="1"/>
    <col min="14855" max="14855" width="6.42578125" customWidth="1"/>
    <col min="14856" max="14858" width="7.7109375" customWidth="1"/>
    <col min="14859" max="14859" width="10.28515625" bestFit="1" customWidth="1"/>
    <col min="14860" max="14860" width="8" customWidth="1"/>
    <col min="14861" max="14861" width="6.5703125" customWidth="1"/>
    <col min="15105" max="15105" width="5" customWidth="1"/>
    <col min="15106" max="15106" width="54.140625" customWidth="1"/>
    <col min="15107" max="15109" width="7.85546875" customWidth="1"/>
    <col min="15110" max="15110" width="7.7109375" bestFit="1" customWidth="1"/>
    <col min="15111" max="15111" width="6.42578125" customWidth="1"/>
    <col min="15112" max="15114" width="7.7109375" customWidth="1"/>
    <col min="15115" max="15115" width="10.28515625" bestFit="1" customWidth="1"/>
    <col min="15116" max="15116" width="8" customWidth="1"/>
    <col min="15117" max="15117" width="6.5703125" customWidth="1"/>
    <col min="15361" max="15361" width="5" customWidth="1"/>
    <col min="15362" max="15362" width="54.140625" customWidth="1"/>
    <col min="15363" max="15365" width="7.85546875" customWidth="1"/>
    <col min="15366" max="15366" width="7.7109375" bestFit="1" customWidth="1"/>
    <col min="15367" max="15367" width="6.42578125" customWidth="1"/>
    <col min="15368" max="15370" width="7.7109375" customWidth="1"/>
    <col min="15371" max="15371" width="10.28515625" bestFit="1" customWidth="1"/>
    <col min="15372" max="15372" width="8" customWidth="1"/>
    <col min="15373" max="15373" width="6.5703125" customWidth="1"/>
    <col min="15617" max="15617" width="5" customWidth="1"/>
    <col min="15618" max="15618" width="54.140625" customWidth="1"/>
    <col min="15619" max="15621" width="7.85546875" customWidth="1"/>
    <col min="15622" max="15622" width="7.7109375" bestFit="1" customWidth="1"/>
    <col min="15623" max="15623" width="6.42578125" customWidth="1"/>
    <col min="15624" max="15626" width="7.7109375" customWidth="1"/>
    <col min="15627" max="15627" width="10.28515625" bestFit="1" customWidth="1"/>
    <col min="15628" max="15628" width="8" customWidth="1"/>
    <col min="15629" max="15629" width="6.5703125" customWidth="1"/>
    <col min="15873" max="15873" width="5" customWidth="1"/>
    <col min="15874" max="15874" width="54.140625" customWidth="1"/>
    <col min="15875" max="15877" width="7.85546875" customWidth="1"/>
    <col min="15878" max="15878" width="7.7109375" bestFit="1" customWidth="1"/>
    <col min="15879" max="15879" width="6.42578125" customWidth="1"/>
    <col min="15880" max="15882" width="7.7109375" customWidth="1"/>
    <col min="15883" max="15883" width="10.28515625" bestFit="1" customWidth="1"/>
    <col min="15884" max="15884" width="8" customWidth="1"/>
    <col min="15885" max="15885" width="6.5703125" customWidth="1"/>
    <col min="16129" max="16129" width="5" customWidth="1"/>
    <col min="16130" max="16130" width="54.140625" customWidth="1"/>
    <col min="16131" max="16133" width="7.85546875" customWidth="1"/>
    <col min="16134" max="16134" width="7.7109375" bestFit="1" customWidth="1"/>
    <col min="16135" max="16135" width="6.42578125" customWidth="1"/>
    <col min="16136" max="16138" width="7.7109375" customWidth="1"/>
    <col min="16139" max="16139" width="10.28515625" bestFit="1" customWidth="1"/>
    <col min="16140" max="16140" width="8" customWidth="1"/>
    <col min="16141" max="16141" width="6.5703125" customWidth="1"/>
  </cols>
  <sheetData>
    <row r="1" spans="1:13" x14ac:dyDescent="0.25">
      <c r="A1" t="s">
        <v>465</v>
      </c>
      <c r="C1" s="381" t="s">
        <v>466</v>
      </c>
      <c r="D1" s="381"/>
      <c r="E1" s="381"/>
      <c r="F1" s="381"/>
      <c r="G1" s="381"/>
      <c r="H1" s="381"/>
      <c r="I1" s="381"/>
      <c r="J1" s="381"/>
      <c r="K1" s="381"/>
      <c r="L1" s="381"/>
    </row>
    <row r="2" spans="1:13" ht="18.75" x14ac:dyDescent="0.3">
      <c r="A2" s="383" t="s">
        <v>372</v>
      </c>
      <c r="C2" s="381"/>
      <c r="D2" s="381"/>
      <c r="E2" s="381"/>
      <c r="F2" s="381"/>
      <c r="G2" s="381"/>
      <c r="H2" s="381"/>
      <c r="I2" s="381"/>
      <c r="J2" s="381"/>
      <c r="K2" s="381"/>
      <c r="L2" s="381"/>
    </row>
    <row r="3" spans="1:13" ht="18.75" customHeight="1" x14ac:dyDescent="0.3">
      <c r="C3" s="384" t="s">
        <v>467</v>
      </c>
      <c r="D3" s="384"/>
      <c r="E3" s="384"/>
      <c r="F3" s="384"/>
      <c r="G3" s="384"/>
      <c r="H3" s="384"/>
      <c r="I3" s="384"/>
      <c r="J3" s="384"/>
      <c r="K3" s="384"/>
      <c r="L3" s="384"/>
    </row>
    <row r="4" spans="1:13" ht="18.75" customHeight="1" x14ac:dyDescent="0.25">
      <c r="A4" s="385" t="s">
        <v>411</v>
      </c>
      <c r="B4" s="386" t="s">
        <v>468</v>
      </c>
      <c r="C4" s="385" t="s">
        <v>469</v>
      </c>
      <c r="D4" s="385"/>
      <c r="E4" s="385"/>
      <c r="F4" s="385" t="s">
        <v>470</v>
      </c>
      <c r="G4" s="385"/>
      <c r="H4" s="385"/>
      <c r="I4" s="385"/>
      <c r="J4" s="385"/>
      <c r="K4" s="385"/>
      <c r="L4" s="385"/>
      <c r="M4" s="387"/>
    </row>
    <row r="5" spans="1:13" ht="42.75" customHeight="1" x14ac:dyDescent="0.25">
      <c r="A5" s="385"/>
      <c r="B5" s="386"/>
      <c r="C5" s="388" t="s">
        <v>471</v>
      </c>
      <c r="D5" s="388" t="s">
        <v>472</v>
      </c>
      <c r="E5" s="388" t="s">
        <v>473</v>
      </c>
      <c r="F5" s="388" t="s">
        <v>474</v>
      </c>
      <c r="G5" s="388" t="s">
        <v>475</v>
      </c>
      <c r="H5" s="388" t="s">
        <v>476</v>
      </c>
      <c r="I5" s="388"/>
      <c r="J5" s="388"/>
      <c r="K5" s="388"/>
      <c r="L5" s="388" t="s">
        <v>477</v>
      </c>
      <c r="M5" s="389" t="s">
        <v>478</v>
      </c>
    </row>
    <row r="6" spans="1:13" ht="24" customHeight="1" x14ac:dyDescent="0.25">
      <c r="A6" s="385"/>
      <c r="B6" s="386"/>
      <c r="C6" s="388"/>
      <c r="D6" s="388"/>
      <c r="E6" s="388"/>
      <c r="F6" s="388"/>
      <c r="G6" s="388"/>
      <c r="H6" s="390" t="s">
        <v>479</v>
      </c>
      <c r="I6" s="390" t="s">
        <v>480</v>
      </c>
      <c r="J6" s="390" t="s">
        <v>481</v>
      </c>
      <c r="K6" s="390" t="s">
        <v>482</v>
      </c>
      <c r="L6" s="388"/>
      <c r="M6" s="391"/>
    </row>
    <row r="7" spans="1:13" ht="14.25" customHeight="1" x14ac:dyDescent="0.25">
      <c r="A7" s="392" t="s">
        <v>44</v>
      </c>
      <c r="B7" s="393" t="s">
        <v>56</v>
      </c>
      <c r="C7" s="393">
        <v>1</v>
      </c>
      <c r="D7" s="393">
        <v>2</v>
      </c>
      <c r="E7" s="393">
        <v>3</v>
      </c>
      <c r="F7" s="393">
        <v>4</v>
      </c>
      <c r="G7" s="393">
        <v>5</v>
      </c>
      <c r="H7" s="394">
        <v>6</v>
      </c>
      <c r="I7" s="394">
        <v>7</v>
      </c>
      <c r="J7" s="394">
        <v>8</v>
      </c>
      <c r="K7" s="394">
        <v>9</v>
      </c>
      <c r="L7" s="393">
        <v>10</v>
      </c>
      <c r="M7" s="395"/>
    </row>
    <row r="8" spans="1:13" ht="14.25" customHeight="1" x14ac:dyDescent="0.25">
      <c r="A8" s="396">
        <v>0</v>
      </c>
      <c r="B8" s="396" t="s">
        <v>484</v>
      </c>
      <c r="C8" s="393" t="str">
        <f>IF(I8&lt;&gt;0,"X","")</f>
        <v>X</v>
      </c>
      <c r="D8" s="393" t="str">
        <f>IF(J8&lt;&gt;0,"X","")</f>
        <v/>
      </c>
      <c r="E8" s="393" t="str">
        <f>IF(L8&lt;&gt;0,"X","")</f>
        <v/>
      </c>
      <c r="F8" s="397">
        <v>481</v>
      </c>
      <c r="G8" s="397">
        <v>448</v>
      </c>
      <c r="H8" s="397">
        <v>33</v>
      </c>
      <c r="I8" s="397">
        <v>33</v>
      </c>
      <c r="J8" s="397">
        <v>0</v>
      </c>
      <c r="K8" s="398">
        <v>0.42857142857142855</v>
      </c>
      <c r="L8" s="397">
        <v>0</v>
      </c>
      <c r="M8" s="397">
        <v>77</v>
      </c>
    </row>
    <row r="9" spans="1:13" ht="17.25" x14ac:dyDescent="0.25">
      <c r="A9" s="396">
        <v>1</v>
      </c>
      <c r="B9" s="399" t="s">
        <v>485</v>
      </c>
      <c r="C9" s="393" t="str">
        <f t="shared" ref="C9:C72" si="0">IF(I9&lt;&gt;0,"X","")</f>
        <v/>
      </c>
      <c r="D9" s="393" t="str">
        <f t="shared" ref="D9:D72" si="1">IF(J9&lt;&gt;0,"X","")</f>
        <v/>
      </c>
      <c r="E9" s="393" t="str">
        <f t="shared" ref="E9:E72" si="2">IF(L9&lt;&gt;0,"X","")</f>
        <v/>
      </c>
      <c r="F9" s="397">
        <v>0</v>
      </c>
      <c r="G9" s="397">
        <v>0</v>
      </c>
      <c r="H9" s="397">
        <v>0</v>
      </c>
      <c r="I9" s="397">
        <v>0</v>
      </c>
      <c r="J9" s="397">
        <v>0</v>
      </c>
      <c r="K9" s="398">
        <v>0</v>
      </c>
      <c r="L9" s="400"/>
      <c r="M9" s="401">
        <v>0</v>
      </c>
    </row>
    <row r="10" spans="1:13" ht="49.5" x14ac:dyDescent="0.25">
      <c r="A10" s="396">
        <v>2</v>
      </c>
      <c r="B10" s="402" t="s">
        <v>486</v>
      </c>
      <c r="C10" s="393" t="str">
        <f t="shared" si="0"/>
        <v/>
      </c>
      <c r="D10" s="393" t="str">
        <f t="shared" si="1"/>
        <v/>
      </c>
      <c r="E10" s="393" t="str">
        <f t="shared" si="2"/>
        <v/>
      </c>
      <c r="F10" s="397">
        <v>1</v>
      </c>
      <c r="G10" s="397">
        <v>1</v>
      </c>
      <c r="H10" s="397">
        <v>0</v>
      </c>
      <c r="I10" s="397">
        <v>0</v>
      </c>
      <c r="J10" s="397">
        <v>0</v>
      </c>
      <c r="K10" s="398">
        <v>0</v>
      </c>
      <c r="L10" s="400"/>
      <c r="M10" s="401">
        <v>0</v>
      </c>
    </row>
    <row r="11" spans="1:13" ht="66" x14ac:dyDescent="0.25">
      <c r="A11" s="396">
        <v>3</v>
      </c>
      <c r="B11" s="402" t="s">
        <v>487</v>
      </c>
      <c r="C11" s="393" t="str">
        <f t="shared" si="0"/>
        <v/>
      </c>
      <c r="D11" s="393" t="str">
        <f t="shared" si="1"/>
        <v/>
      </c>
      <c r="E11" s="393" t="str">
        <f t="shared" si="2"/>
        <v/>
      </c>
      <c r="F11" s="397">
        <v>2</v>
      </c>
      <c r="G11" s="397">
        <v>2</v>
      </c>
      <c r="H11" s="397">
        <v>0</v>
      </c>
      <c r="I11" s="397">
        <v>0</v>
      </c>
      <c r="J11" s="397">
        <v>0</v>
      </c>
      <c r="K11" s="398">
        <v>0</v>
      </c>
      <c r="L11" s="400"/>
      <c r="M11" s="401">
        <v>0</v>
      </c>
    </row>
    <row r="12" spans="1:13" ht="16.5" x14ac:dyDescent="0.25">
      <c r="A12" s="396">
        <v>4</v>
      </c>
      <c r="B12" s="396" t="s">
        <v>488</v>
      </c>
      <c r="C12" s="393" t="str">
        <f t="shared" si="0"/>
        <v/>
      </c>
      <c r="D12" s="393" t="str">
        <f t="shared" si="1"/>
        <v/>
      </c>
      <c r="E12" s="393" t="str">
        <f t="shared" si="2"/>
        <v/>
      </c>
      <c r="F12" s="397">
        <v>0</v>
      </c>
      <c r="G12" s="397">
        <v>0</v>
      </c>
      <c r="H12" s="397">
        <v>0</v>
      </c>
      <c r="I12" s="397">
        <v>0</v>
      </c>
      <c r="J12" s="397">
        <v>0</v>
      </c>
      <c r="K12" s="398">
        <v>0</v>
      </c>
      <c r="L12" s="400"/>
      <c r="M12" s="401">
        <v>0</v>
      </c>
    </row>
    <row r="13" spans="1:13" ht="49.5" x14ac:dyDescent="0.25">
      <c r="A13" s="396">
        <v>1</v>
      </c>
      <c r="B13" s="402" t="s">
        <v>489</v>
      </c>
      <c r="C13" s="393" t="str">
        <f t="shared" si="0"/>
        <v/>
      </c>
      <c r="D13" s="393" t="str">
        <f t="shared" si="1"/>
        <v/>
      </c>
      <c r="E13" s="393" t="str">
        <f t="shared" si="2"/>
        <v/>
      </c>
      <c r="F13" s="397">
        <v>2</v>
      </c>
      <c r="G13" s="397">
        <v>2</v>
      </c>
      <c r="H13" s="397">
        <v>0</v>
      </c>
      <c r="I13" s="397">
        <v>0</v>
      </c>
      <c r="J13" s="397">
        <v>0</v>
      </c>
      <c r="K13" s="398">
        <v>0</v>
      </c>
      <c r="L13" s="400"/>
      <c r="M13" s="401">
        <v>0</v>
      </c>
    </row>
    <row r="14" spans="1:13" ht="33" x14ac:dyDescent="0.25">
      <c r="A14" s="396">
        <v>2</v>
      </c>
      <c r="B14" s="402" t="s">
        <v>490</v>
      </c>
      <c r="C14" s="393" t="str">
        <f t="shared" si="0"/>
        <v>X</v>
      </c>
      <c r="D14" s="393" t="str">
        <f t="shared" si="1"/>
        <v/>
      </c>
      <c r="E14" s="393" t="str">
        <f t="shared" si="2"/>
        <v/>
      </c>
      <c r="F14" s="397">
        <v>77</v>
      </c>
      <c r="G14" s="397">
        <v>44</v>
      </c>
      <c r="H14" s="397">
        <v>33</v>
      </c>
      <c r="I14" s="397">
        <v>33</v>
      </c>
      <c r="J14" s="397">
        <v>0</v>
      </c>
      <c r="K14" s="398">
        <v>0.42857142857142855</v>
      </c>
      <c r="L14" s="400"/>
      <c r="M14" s="401">
        <v>77</v>
      </c>
    </row>
    <row r="15" spans="1:13" ht="33" x14ac:dyDescent="0.25">
      <c r="A15" s="396">
        <v>3</v>
      </c>
      <c r="B15" s="402" t="s">
        <v>491</v>
      </c>
      <c r="C15" s="393" t="str">
        <f t="shared" si="0"/>
        <v/>
      </c>
      <c r="D15" s="393" t="str">
        <f t="shared" si="1"/>
        <v/>
      </c>
      <c r="E15" s="393" t="str">
        <f t="shared" si="2"/>
        <v/>
      </c>
      <c r="F15" s="397">
        <v>84</v>
      </c>
      <c r="G15" s="397">
        <v>84</v>
      </c>
      <c r="H15" s="397">
        <v>0</v>
      </c>
      <c r="I15" s="397">
        <v>0</v>
      </c>
      <c r="J15" s="397">
        <v>0</v>
      </c>
      <c r="K15" s="398">
        <v>0</v>
      </c>
      <c r="L15" s="400"/>
      <c r="M15" s="401">
        <v>0</v>
      </c>
    </row>
    <row r="16" spans="1:13" ht="33" x14ac:dyDescent="0.25">
      <c r="A16" s="396">
        <v>4</v>
      </c>
      <c r="B16" s="402" t="s">
        <v>492</v>
      </c>
      <c r="C16" s="393" t="str">
        <f t="shared" si="0"/>
        <v/>
      </c>
      <c r="D16" s="393" t="str">
        <f t="shared" si="1"/>
        <v/>
      </c>
      <c r="E16" s="393" t="str">
        <f t="shared" si="2"/>
        <v/>
      </c>
      <c r="F16" s="397">
        <v>45</v>
      </c>
      <c r="G16" s="397">
        <v>45</v>
      </c>
      <c r="H16" s="397">
        <v>0</v>
      </c>
      <c r="I16" s="397">
        <v>0</v>
      </c>
      <c r="J16" s="397">
        <v>0</v>
      </c>
      <c r="K16" s="398">
        <v>0</v>
      </c>
      <c r="L16" s="400"/>
      <c r="M16" s="401">
        <v>0</v>
      </c>
    </row>
    <row r="17" spans="1:13" ht="33" x14ac:dyDescent="0.25">
      <c r="A17" s="396">
        <v>5</v>
      </c>
      <c r="B17" s="402" t="s">
        <v>493</v>
      </c>
      <c r="C17" s="393" t="str">
        <f t="shared" si="0"/>
        <v/>
      </c>
      <c r="D17" s="393" t="str">
        <f t="shared" si="1"/>
        <v/>
      </c>
      <c r="E17" s="393" t="str">
        <f t="shared" si="2"/>
        <v/>
      </c>
      <c r="F17" s="397">
        <v>2</v>
      </c>
      <c r="G17" s="397">
        <v>2</v>
      </c>
      <c r="H17" s="397">
        <v>0</v>
      </c>
      <c r="I17" s="397">
        <v>0</v>
      </c>
      <c r="J17" s="397">
        <v>0</v>
      </c>
      <c r="K17" s="398">
        <v>0</v>
      </c>
      <c r="L17" s="400"/>
      <c r="M17" s="401">
        <v>0</v>
      </c>
    </row>
    <row r="18" spans="1:13" ht="49.5" x14ac:dyDescent="0.25">
      <c r="A18" s="396">
        <v>6</v>
      </c>
      <c r="B18" s="402" t="s">
        <v>494</v>
      </c>
      <c r="C18" s="393" t="str">
        <f t="shared" si="0"/>
        <v/>
      </c>
      <c r="D18" s="393" t="str">
        <f t="shared" si="1"/>
        <v/>
      </c>
      <c r="E18" s="393" t="str">
        <f t="shared" si="2"/>
        <v/>
      </c>
      <c r="F18" s="397">
        <v>2</v>
      </c>
      <c r="G18" s="397">
        <v>2</v>
      </c>
      <c r="H18" s="397">
        <v>0</v>
      </c>
      <c r="I18" s="397">
        <v>0</v>
      </c>
      <c r="J18" s="397">
        <v>0</v>
      </c>
      <c r="K18" s="398">
        <v>0</v>
      </c>
      <c r="L18" s="400"/>
      <c r="M18" s="401">
        <v>0</v>
      </c>
    </row>
    <row r="19" spans="1:13" ht="66" x14ac:dyDescent="0.25">
      <c r="A19" s="396">
        <v>7</v>
      </c>
      <c r="B19" s="402" t="s">
        <v>487</v>
      </c>
      <c r="C19" s="393" t="str">
        <f t="shared" si="0"/>
        <v/>
      </c>
      <c r="D19" s="393" t="str">
        <f t="shared" si="1"/>
        <v/>
      </c>
      <c r="E19" s="393" t="str">
        <f t="shared" si="2"/>
        <v/>
      </c>
      <c r="F19" s="397">
        <v>214</v>
      </c>
      <c r="G19" s="397">
        <v>214</v>
      </c>
      <c r="H19" s="397">
        <v>0</v>
      </c>
      <c r="I19" s="397">
        <v>0</v>
      </c>
      <c r="J19" s="397">
        <v>0</v>
      </c>
      <c r="K19" s="398">
        <v>0</v>
      </c>
      <c r="L19" s="400"/>
      <c r="M19" s="401">
        <v>0</v>
      </c>
    </row>
    <row r="20" spans="1:13" ht="16.5" x14ac:dyDescent="0.25">
      <c r="A20" s="396">
        <v>8</v>
      </c>
      <c r="B20" s="396" t="s">
        <v>453</v>
      </c>
      <c r="C20" s="393" t="str">
        <f t="shared" si="0"/>
        <v/>
      </c>
      <c r="D20" s="393" t="str">
        <f t="shared" si="1"/>
        <v/>
      </c>
      <c r="E20" s="393" t="str">
        <f t="shared" si="2"/>
        <v/>
      </c>
      <c r="F20" s="397">
        <v>0</v>
      </c>
      <c r="G20" s="397">
        <v>0</v>
      </c>
      <c r="H20" s="397">
        <v>0</v>
      </c>
      <c r="I20" s="397">
        <v>0</v>
      </c>
      <c r="J20" s="397">
        <v>0</v>
      </c>
      <c r="K20" s="398">
        <v>0</v>
      </c>
      <c r="L20" s="400"/>
      <c r="M20" s="401">
        <v>0</v>
      </c>
    </row>
    <row r="21" spans="1:13" ht="33" x14ac:dyDescent="0.25">
      <c r="A21" s="396">
        <v>1</v>
      </c>
      <c r="B21" s="402" t="s">
        <v>495</v>
      </c>
      <c r="C21" s="393" t="str">
        <f t="shared" si="0"/>
        <v/>
      </c>
      <c r="D21" s="393" t="str">
        <f t="shared" si="1"/>
        <v/>
      </c>
      <c r="E21" s="393" t="str">
        <f t="shared" si="2"/>
        <v/>
      </c>
      <c r="F21" s="397">
        <v>1</v>
      </c>
      <c r="G21" s="397">
        <v>1</v>
      </c>
      <c r="H21" s="397">
        <v>0</v>
      </c>
      <c r="I21" s="397">
        <v>0</v>
      </c>
      <c r="J21" s="397">
        <v>0</v>
      </c>
      <c r="K21" s="398">
        <v>0</v>
      </c>
      <c r="L21" s="400"/>
      <c r="M21" s="401">
        <v>0</v>
      </c>
    </row>
    <row r="22" spans="1:13" ht="33" x14ac:dyDescent="0.25">
      <c r="A22" s="396">
        <v>2</v>
      </c>
      <c r="B22" s="402" t="s">
        <v>496</v>
      </c>
      <c r="C22" s="393" t="str">
        <f t="shared" si="0"/>
        <v/>
      </c>
      <c r="D22" s="393" t="str">
        <f t="shared" si="1"/>
        <v/>
      </c>
      <c r="E22" s="393" t="str">
        <f t="shared" si="2"/>
        <v/>
      </c>
      <c r="F22" s="397">
        <v>1</v>
      </c>
      <c r="G22" s="397">
        <v>1</v>
      </c>
      <c r="H22" s="397">
        <v>0</v>
      </c>
      <c r="I22" s="397">
        <v>0</v>
      </c>
      <c r="J22" s="397">
        <v>0</v>
      </c>
      <c r="K22" s="398">
        <v>0</v>
      </c>
      <c r="L22" s="400"/>
      <c r="M22" s="401">
        <v>0</v>
      </c>
    </row>
    <row r="23" spans="1:13" ht="33" x14ac:dyDescent="0.25">
      <c r="A23" s="396">
        <v>3</v>
      </c>
      <c r="B23" s="402" t="s">
        <v>497</v>
      </c>
      <c r="C23" s="393" t="str">
        <f t="shared" si="0"/>
        <v/>
      </c>
      <c r="D23" s="393" t="str">
        <f t="shared" si="1"/>
        <v/>
      </c>
      <c r="E23" s="393" t="str">
        <f t="shared" si="2"/>
        <v/>
      </c>
      <c r="F23" s="397">
        <v>1</v>
      </c>
      <c r="G23" s="397">
        <v>1</v>
      </c>
      <c r="H23" s="397">
        <v>0</v>
      </c>
      <c r="I23" s="397">
        <v>0</v>
      </c>
      <c r="J23" s="397">
        <v>0</v>
      </c>
      <c r="K23" s="398">
        <v>0</v>
      </c>
      <c r="L23" s="400"/>
      <c r="M23" s="401">
        <v>0</v>
      </c>
    </row>
    <row r="24" spans="1:13" ht="16.5" x14ac:dyDescent="0.25">
      <c r="A24" s="396">
        <v>4</v>
      </c>
      <c r="B24" s="402" t="s">
        <v>498</v>
      </c>
      <c r="C24" s="393" t="str">
        <f t="shared" si="0"/>
        <v/>
      </c>
      <c r="D24" s="393" t="str">
        <f t="shared" si="1"/>
        <v/>
      </c>
      <c r="E24" s="393" t="str">
        <f t="shared" si="2"/>
        <v/>
      </c>
      <c r="F24" s="397">
        <v>15</v>
      </c>
      <c r="G24" s="397">
        <v>15</v>
      </c>
      <c r="H24" s="397">
        <v>0</v>
      </c>
      <c r="I24" s="397">
        <v>0</v>
      </c>
      <c r="J24" s="397">
        <v>0</v>
      </c>
      <c r="K24" s="398">
        <v>0</v>
      </c>
      <c r="L24" s="400"/>
      <c r="M24" s="401">
        <v>0</v>
      </c>
    </row>
    <row r="25" spans="1:13" ht="33" x14ac:dyDescent="0.25">
      <c r="A25" s="396">
        <v>5</v>
      </c>
      <c r="B25" s="402" t="s">
        <v>499</v>
      </c>
      <c r="C25" s="393" t="str">
        <f t="shared" si="0"/>
        <v/>
      </c>
      <c r="D25" s="393" t="str">
        <f t="shared" si="1"/>
        <v/>
      </c>
      <c r="E25" s="393" t="str">
        <f t="shared" si="2"/>
        <v/>
      </c>
      <c r="F25" s="397">
        <v>6</v>
      </c>
      <c r="G25" s="397">
        <v>6</v>
      </c>
      <c r="H25" s="397">
        <v>0</v>
      </c>
      <c r="I25" s="397">
        <v>0</v>
      </c>
      <c r="J25" s="397">
        <v>0</v>
      </c>
      <c r="K25" s="398">
        <v>0</v>
      </c>
      <c r="L25" s="400"/>
      <c r="M25" s="401">
        <v>0</v>
      </c>
    </row>
    <row r="26" spans="1:13" ht="33" x14ac:dyDescent="0.25">
      <c r="A26" s="396">
        <v>6</v>
      </c>
      <c r="B26" s="402" t="s">
        <v>500</v>
      </c>
      <c r="C26" s="393" t="str">
        <f t="shared" si="0"/>
        <v/>
      </c>
      <c r="D26" s="393" t="str">
        <f t="shared" si="1"/>
        <v/>
      </c>
      <c r="E26" s="393" t="str">
        <f t="shared" si="2"/>
        <v/>
      </c>
      <c r="F26" s="397">
        <v>2</v>
      </c>
      <c r="G26" s="397">
        <v>2</v>
      </c>
      <c r="H26" s="397">
        <v>0</v>
      </c>
      <c r="I26" s="397">
        <v>0</v>
      </c>
      <c r="J26" s="397">
        <v>0</v>
      </c>
      <c r="K26" s="398">
        <v>0</v>
      </c>
      <c r="L26" s="400"/>
      <c r="M26" s="401">
        <v>0</v>
      </c>
    </row>
    <row r="27" spans="1:13" ht="33" x14ac:dyDescent="0.25">
      <c r="A27" s="396">
        <v>7</v>
      </c>
      <c r="B27" s="402" t="s">
        <v>501</v>
      </c>
      <c r="C27" s="393" t="str">
        <f t="shared" si="0"/>
        <v/>
      </c>
      <c r="D27" s="393" t="str">
        <f t="shared" si="1"/>
        <v/>
      </c>
      <c r="E27" s="393" t="str">
        <f t="shared" si="2"/>
        <v/>
      </c>
      <c r="F27" s="397">
        <v>26</v>
      </c>
      <c r="G27" s="397">
        <v>26</v>
      </c>
      <c r="H27" s="397">
        <v>0</v>
      </c>
      <c r="I27" s="397">
        <v>0</v>
      </c>
      <c r="J27" s="397">
        <v>0</v>
      </c>
      <c r="K27" s="398">
        <v>0</v>
      </c>
      <c r="L27" s="400"/>
      <c r="M27" s="401">
        <v>0</v>
      </c>
    </row>
    <row r="28" spans="1:13" ht="16.5" hidden="1" x14ac:dyDescent="0.25">
      <c r="A28" s="396">
        <v>8</v>
      </c>
      <c r="B28" s="402">
        <v>0</v>
      </c>
      <c r="C28" s="393" t="str">
        <f t="shared" si="0"/>
        <v/>
      </c>
      <c r="D28" s="393" t="str">
        <f t="shared" si="1"/>
        <v/>
      </c>
      <c r="E28" s="393" t="str">
        <f t="shared" si="2"/>
        <v/>
      </c>
      <c r="F28" s="397">
        <v>0</v>
      </c>
      <c r="G28" s="397">
        <v>0</v>
      </c>
      <c r="H28" s="397">
        <v>0</v>
      </c>
      <c r="I28" s="397">
        <v>0</v>
      </c>
      <c r="J28" s="397">
        <v>0</v>
      </c>
      <c r="K28" s="398">
        <v>0</v>
      </c>
      <c r="L28" s="400"/>
      <c r="M28" s="401">
        <v>0</v>
      </c>
    </row>
    <row r="29" spans="1:13" ht="16.5" hidden="1" x14ac:dyDescent="0.25">
      <c r="A29" s="396">
        <v>9</v>
      </c>
      <c r="B29" s="402">
        <v>0</v>
      </c>
      <c r="C29" s="393" t="str">
        <f t="shared" si="0"/>
        <v/>
      </c>
      <c r="D29" s="393" t="str">
        <f t="shared" si="1"/>
        <v/>
      </c>
      <c r="E29" s="393" t="str">
        <f t="shared" si="2"/>
        <v/>
      </c>
      <c r="F29" s="397">
        <v>0</v>
      </c>
      <c r="G29" s="397">
        <v>0</v>
      </c>
      <c r="H29" s="397">
        <v>0</v>
      </c>
      <c r="I29" s="397">
        <v>0</v>
      </c>
      <c r="J29" s="397">
        <v>0</v>
      </c>
      <c r="K29" s="398">
        <v>0</v>
      </c>
      <c r="L29" s="400"/>
      <c r="M29" s="401">
        <v>0</v>
      </c>
    </row>
    <row r="30" spans="1:13" ht="16.5" hidden="1" x14ac:dyDescent="0.25">
      <c r="A30" s="396">
        <v>10</v>
      </c>
      <c r="B30" s="402">
        <v>0</v>
      </c>
      <c r="C30" s="393" t="str">
        <f t="shared" si="0"/>
        <v/>
      </c>
      <c r="D30" s="393" t="str">
        <f t="shared" si="1"/>
        <v/>
      </c>
      <c r="E30" s="393" t="str">
        <f t="shared" si="2"/>
        <v/>
      </c>
      <c r="F30" s="397">
        <v>0</v>
      </c>
      <c r="G30" s="397">
        <v>0</v>
      </c>
      <c r="H30" s="397">
        <v>0</v>
      </c>
      <c r="I30" s="397">
        <v>0</v>
      </c>
      <c r="J30" s="397">
        <v>0</v>
      </c>
      <c r="K30" s="398">
        <v>0</v>
      </c>
      <c r="L30" s="400"/>
      <c r="M30" s="401">
        <v>0</v>
      </c>
    </row>
    <row r="31" spans="1:13" ht="16.5" hidden="1" x14ac:dyDescent="0.25">
      <c r="A31" s="396">
        <v>11</v>
      </c>
      <c r="B31" s="402">
        <v>0</v>
      </c>
      <c r="C31" s="393" t="str">
        <f t="shared" si="0"/>
        <v/>
      </c>
      <c r="D31" s="393" t="str">
        <f t="shared" si="1"/>
        <v/>
      </c>
      <c r="E31" s="393" t="str">
        <f t="shared" si="2"/>
        <v/>
      </c>
      <c r="F31" s="397">
        <v>0</v>
      </c>
      <c r="G31" s="397">
        <v>0</v>
      </c>
      <c r="H31" s="397">
        <v>0</v>
      </c>
      <c r="I31" s="397">
        <v>0</v>
      </c>
      <c r="J31" s="397">
        <v>0</v>
      </c>
      <c r="K31" s="398">
        <v>0</v>
      </c>
      <c r="L31" s="400"/>
      <c r="M31" s="401">
        <v>0</v>
      </c>
    </row>
    <row r="32" spans="1:13" ht="16.5" hidden="1" x14ac:dyDescent="0.25">
      <c r="A32" s="396">
        <v>12</v>
      </c>
      <c r="B32" s="402">
        <v>0</v>
      </c>
      <c r="C32" s="393" t="str">
        <f t="shared" si="0"/>
        <v/>
      </c>
      <c r="D32" s="393" t="str">
        <f t="shared" si="1"/>
        <v/>
      </c>
      <c r="E32" s="393" t="str">
        <f t="shared" si="2"/>
        <v/>
      </c>
      <c r="F32" s="397">
        <v>0</v>
      </c>
      <c r="G32" s="397">
        <v>0</v>
      </c>
      <c r="H32" s="397">
        <v>0</v>
      </c>
      <c r="I32" s="397">
        <v>0</v>
      </c>
      <c r="J32" s="397">
        <v>0</v>
      </c>
      <c r="K32" s="398">
        <v>0</v>
      </c>
      <c r="L32" s="400"/>
      <c r="M32" s="401">
        <v>0</v>
      </c>
    </row>
    <row r="33" spans="1:13" ht="16.5" hidden="1" x14ac:dyDescent="0.25">
      <c r="A33" s="396">
        <v>13</v>
      </c>
      <c r="B33" s="402">
        <v>0</v>
      </c>
      <c r="C33" s="393" t="str">
        <f t="shared" si="0"/>
        <v/>
      </c>
      <c r="D33" s="393" t="str">
        <f t="shared" si="1"/>
        <v/>
      </c>
      <c r="E33" s="393" t="str">
        <f t="shared" si="2"/>
        <v/>
      </c>
      <c r="F33" s="397">
        <v>0</v>
      </c>
      <c r="G33" s="397">
        <v>0</v>
      </c>
      <c r="H33" s="397">
        <v>0</v>
      </c>
      <c r="I33" s="397">
        <v>0</v>
      </c>
      <c r="J33" s="397">
        <v>0</v>
      </c>
      <c r="K33" s="398">
        <v>0</v>
      </c>
      <c r="L33" s="400"/>
      <c r="M33" s="401">
        <v>0</v>
      </c>
    </row>
    <row r="34" spans="1:13" ht="16.5" hidden="1" x14ac:dyDescent="0.25">
      <c r="A34" s="396">
        <v>14</v>
      </c>
      <c r="B34" s="402">
        <v>0</v>
      </c>
      <c r="C34" s="393" t="str">
        <f t="shared" si="0"/>
        <v/>
      </c>
      <c r="D34" s="393" t="str">
        <f t="shared" si="1"/>
        <v/>
      </c>
      <c r="E34" s="393" t="str">
        <f t="shared" si="2"/>
        <v/>
      </c>
      <c r="F34" s="397">
        <v>0</v>
      </c>
      <c r="G34" s="397">
        <v>0</v>
      </c>
      <c r="H34" s="397">
        <v>0</v>
      </c>
      <c r="I34" s="397">
        <v>0</v>
      </c>
      <c r="J34" s="397">
        <v>0</v>
      </c>
      <c r="K34" s="398">
        <v>0</v>
      </c>
      <c r="L34" s="400"/>
      <c r="M34" s="401">
        <v>0</v>
      </c>
    </row>
    <row r="35" spans="1:13" ht="16.5" hidden="1" x14ac:dyDescent="0.25">
      <c r="A35" s="396">
        <v>15</v>
      </c>
      <c r="B35" s="402">
        <v>0</v>
      </c>
      <c r="C35" s="393" t="str">
        <f t="shared" si="0"/>
        <v/>
      </c>
      <c r="D35" s="393" t="str">
        <f t="shared" si="1"/>
        <v/>
      </c>
      <c r="E35" s="393" t="str">
        <f t="shared" si="2"/>
        <v/>
      </c>
      <c r="F35" s="397">
        <v>0</v>
      </c>
      <c r="G35" s="397">
        <v>0</v>
      </c>
      <c r="H35" s="397">
        <v>0</v>
      </c>
      <c r="I35" s="397">
        <v>0</v>
      </c>
      <c r="J35" s="397">
        <v>0</v>
      </c>
      <c r="K35" s="398">
        <v>0</v>
      </c>
      <c r="L35" s="400"/>
      <c r="M35" s="401">
        <v>0</v>
      </c>
    </row>
    <row r="36" spans="1:13" ht="16.5" hidden="1" x14ac:dyDescent="0.25">
      <c r="A36" s="396">
        <v>16</v>
      </c>
      <c r="B36" s="402">
        <v>0</v>
      </c>
      <c r="C36" s="393" t="str">
        <f t="shared" si="0"/>
        <v/>
      </c>
      <c r="D36" s="393" t="str">
        <f t="shared" si="1"/>
        <v/>
      </c>
      <c r="E36" s="393" t="str">
        <f t="shared" si="2"/>
        <v/>
      </c>
      <c r="F36" s="397">
        <v>0</v>
      </c>
      <c r="G36" s="397">
        <v>0</v>
      </c>
      <c r="H36" s="397">
        <v>0</v>
      </c>
      <c r="I36" s="397">
        <v>0</v>
      </c>
      <c r="J36" s="397">
        <v>0</v>
      </c>
      <c r="K36" s="398">
        <v>0</v>
      </c>
      <c r="L36" s="400"/>
      <c r="M36" s="401">
        <v>0</v>
      </c>
    </row>
    <row r="37" spans="1:13" ht="16.5" hidden="1" x14ac:dyDescent="0.25">
      <c r="A37" s="396">
        <v>17</v>
      </c>
      <c r="B37" s="402">
        <v>0</v>
      </c>
      <c r="C37" s="393" t="str">
        <f t="shared" si="0"/>
        <v/>
      </c>
      <c r="D37" s="393" t="str">
        <f t="shared" si="1"/>
        <v/>
      </c>
      <c r="E37" s="393" t="str">
        <f t="shared" si="2"/>
        <v/>
      </c>
      <c r="F37" s="397">
        <v>0</v>
      </c>
      <c r="G37" s="397">
        <v>0</v>
      </c>
      <c r="H37" s="397">
        <v>0</v>
      </c>
      <c r="I37" s="397">
        <v>0</v>
      </c>
      <c r="J37" s="397">
        <v>0</v>
      </c>
      <c r="K37" s="398">
        <v>0</v>
      </c>
      <c r="L37" s="400"/>
      <c r="M37" s="401">
        <v>0</v>
      </c>
    </row>
    <row r="38" spans="1:13" ht="16.5" hidden="1" x14ac:dyDescent="0.25">
      <c r="A38" s="396">
        <v>18</v>
      </c>
      <c r="B38" s="402">
        <v>0</v>
      </c>
      <c r="C38" s="393" t="str">
        <f t="shared" si="0"/>
        <v/>
      </c>
      <c r="D38" s="393" t="str">
        <f t="shared" si="1"/>
        <v/>
      </c>
      <c r="E38" s="393" t="str">
        <f t="shared" si="2"/>
        <v/>
      </c>
      <c r="F38" s="397">
        <v>0</v>
      </c>
      <c r="G38" s="397">
        <v>0</v>
      </c>
      <c r="H38" s="397">
        <v>0</v>
      </c>
      <c r="I38" s="397">
        <v>0</v>
      </c>
      <c r="J38" s="397">
        <v>0</v>
      </c>
      <c r="K38" s="398">
        <v>0</v>
      </c>
      <c r="L38" s="400"/>
      <c r="M38" s="401">
        <v>0</v>
      </c>
    </row>
    <row r="39" spans="1:13" ht="16.5" hidden="1" x14ac:dyDescent="0.25">
      <c r="A39" s="396">
        <v>19</v>
      </c>
      <c r="B39" s="402">
        <v>0</v>
      </c>
      <c r="C39" s="393" t="str">
        <f t="shared" si="0"/>
        <v/>
      </c>
      <c r="D39" s="393" t="str">
        <f t="shared" si="1"/>
        <v/>
      </c>
      <c r="E39" s="393" t="str">
        <f t="shared" si="2"/>
        <v/>
      </c>
      <c r="F39" s="397">
        <v>0</v>
      </c>
      <c r="G39" s="397">
        <v>0</v>
      </c>
      <c r="H39" s="397">
        <v>0</v>
      </c>
      <c r="I39" s="397">
        <v>0</v>
      </c>
      <c r="J39" s="397">
        <v>0</v>
      </c>
      <c r="K39" s="398">
        <v>0</v>
      </c>
      <c r="L39" s="400"/>
      <c r="M39" s="401">
        <v>0</v>
      </c>
    </row>
    <row r="40" spans="1:13" ht="16.5" hidden="1" x14ac:dyDescent="0.25">
      <c r="A40" s="396">
        <v>20</v>
      </c>
      <c r="B40" s="402">
        <v>0</v>
      </c>
      <c r="C40" s="393" t="str">
        <f t="shared" si="0"/>
        <v/>
      </c>
      <c r="D40" s="393" t="str">
        <f t="shared" si="1"/>
        <v/>
      </c>
      <c r="E40" s="393" t="str">
        <f t="shared" si="2"/>
        <v/>
      </c>
      <c r="F40" s="397">
        <v>0</v>
      </c>
      <c r="G40" s="397">
        <v>0</v>
      </c>
      <c r="H40" s="397">
        <v>0</v>
      </c>
      <c r="I40" s="397">
        <v>0</v>
      </c>
      <c r="J40" s="397">
        <v>0</v>
      </c>
      <c r="K40" s="398">
        <v>0</v>
      </c>
      <c r="L40" s="400"/>
      <c r="M40" s="401">
        <v>0</v>
      </c>
    </row>
    <row r="41" spans="1:13" ht="16.5" hidden="1" x14ac:dyDescent="0.25">
      <c r="A41" s="396">
        <v>21</v>
      </c>
      <c r="B41" s="402">
        <v>0</v>
      </c>
      <c r="C41" s="393" t="str">
        <f t="shared" si="0"/>
        <v/>
      </c>
      <c r="D41" s="393" t="str">
        <f t="shared" si="1"/>
        <v/>
      </c>
      <c r="E41" s="393" t="str">
        <f t="shared" si="2"/>
        <v/>
      </c>
      <c r="F41" s="397">
        <v>0</v>
      </c>
      <c r="G41" s="397">
        <v>0</v>
      </c>
      <c r="H41" s="397">
        <v>0</v>
      </c>
      <c r="I41" s="397">
        <v>0</v>
      </c>
      <c r="J41" s="397">
        <v>0</v>
      </c>
      <c r="K41" s="398">
        <v>0</v>
      </c>
      <c r="L41" s="400"/>
      <c r="M41" s="401">
        <v>0</v>
      </c>
    </row>
    <row r="42" spans="1:13" ht="16.5" hidden="1" x14ac:dyDescent="0.25">
      <c r="A42" s="396">
        <v>22</v>
      </c>
      <c r="B42" s="402">
        <v>0</v>
      </c>
      <c r="C42" s="393" t="str">
        <f t="shared" si="0"/>
        <v/>
      </c>
      <c r="D42" s="393" t="str">
        <f t="shared" si="1"/>
        <v/>
      </c>
      <c r="E42" s="393" t="str">
        <f t="shared" si="2"/>
        <v/>
      </c>
      <c r="F42" s="397">
        <v>0</v>
      </c>
      <c r="G42" s="397">
        <v>0</v>
      </c>
      <c r="H42" s="397">
        <v>0</v>
      </c>
      <c r="I42" s="397">
        <v>0</v>
      </c>
      <c r="J42" s="397">
        <v>0</v>
      </c>
      <c r="K42" s="398">
        <v>0</v>
      </c>
      <c r="L42" s="400"/>
      <c r="M42" s="401">
        <v>0</v>
      </c>
    </row>
    <row r="43" spans="1:13" ht="16.5" hidden="1" x14ac:dyDescent="0.25">
      <c r="A43" s="396">
        <v>23</v>
      </c>
      <c r="B43" s="402">
        <v>0</v>
      </c>
      <c r="C43" s="393" t="str">
        <f t="shared" si="0"/>
        <v/>
      </c>
      <c r="D43" s="393" t="str">
        <f t="shared" si="1"/>
        <v/>
      </c>
      <c r="E43" s="393" t="str">
        <f t="shared" si="2"/>
        <v/>
      </c>
      <c r="F43" s="397">
        <v>0</v>
      </c>
      <c r="G43" s="397">
        <v>0</v>
      </c>
      <c r="H43" s="397">
        <v>0</v>
      </c>
      <c r="I43" s="397">
        <v>0</v>
      </c>
      <c r="J43" s="397">
        <v>0</v>
      </c>
      <c r="K43" s="398">
        <v>0</v>
      </c>
      <c r="L43" s="400"/>
      <c r="M43" s="401">
        <v>0</v>
      </c>
    </row>
    <row r="44" spans="1:13" ht="16.5" hidden="1" x14ac:dyDescent="0.25">
      <c r="A44" s="396">
        <v>24</v>
      </c>
      <c r="B44" s="402">
        <v>0</v>
      </c>
      <c r="C44" s="393" t="str">
        <f t="shared" si="0"/>
        <v/>
      </c>
      <c r="D44" s="393" t="str">
        <f t="shared" si="1"/>
        <v/>
      </c>
      <c r="E44" s="393" t="str">
        <f t="shared" si="2"/>
        <v/>
      </c>
      <c r="F44" s="397">
        <v>0</v>
      </c>
      <c r="G44" s="397">
        <v>0</v>
      </c>
      <c r="H44" s="397">
        <v>0</v>
      </c>
      <c r="I44" s="397">
        <v>0</v>
      </c>
      <c r="J44" s="397">
        <v>0</v>
      </c>
      <c r="K44" s="398">
        <v>0</v>
      </c>
      <c r="L44" s="400"/>
      <c r="M44" s="401">
        <v>0</v>
      </c>
    </row>
    <row r="45" spans="1:13" ht="16.5" hidden="1" x14ac:dyDescent="0.25">
      <c r="A45" s="396">
        <v>25</v>
      </c>
      <c r="B45" s="402">
        <v>0</v>
      </c>
      <c r="C45" s="393" t="str">
        <f t="shared" si="0"/>
        <v/>
      </c>
      <c r="D45" s="393" t="str">
        <f t="shared" si="1"/>
        <v/>
      </c>
      <c r="E45" s="393" t="str">
        <f t="shared" si="2"/>
        <v/>
      </c>
      <c r="F45" s="397">
        <v>0</v>
      </c>
      <c r="G45" s="397">
        <v>0</v>
      </c>
      <c r="H45" s="397">
        <v>0</v>
      </c>
      <c r="I45" s="397">
        <v>0</v>
      </c>
      <c r="J45" s="397">
        <v>0</v>
      </c>
      <c r="K45" s="398">
        <v>0</v>
      </c>
      <c r="L45" s="400"/>
      <c r="M45" s="401">
        <v>0</v>
      </c>
    </row>
    <row r="46" spans="1:13" ht="16.5" hidden="1" x14ac:dyDescent="0.25">
      <c r="A46" s="396">
        <v>26</v>
      </c>
      <c r="B46" s="402">
        <v>0</v>
      </c>
      <c r="C46" s="393" t="str">
        <f t="shared" si="0"/>
        <v/>
      </c>
      <c r="D46" s="393" t="str">
        <f t="shared" si="1"/>
        <v/>
      </c>
      <c r="E46" s="393" t="str">
        <f t="shared" si="2"/>
        <v/>
      </c>
      <c r="F46" s="397">
        <v>0</v>
      </c>
      <c r="G46" s="397">
        <v>0</v>
      </c>
      <c r="H46" s="397">
        <v>0</v>
      </c>
      <c r="I46" s="397">
        <v>0</v>
      </c>
      <c r="J46" s="397">
        <v>0</v>
      </c>
      <c r="K46" s="398">
        <v>0</v>
      </c>
      <c r="L46" s="400"/>
      <c r="M46" s="401">
        <v>0</v>
      </c>
    </row>
    <row r="47" spans="1:13" ht="16.5" hidden="1" x14ac:dyDescent="0.25">
      <c r="A47" s="396">
        <v>27</v>
      </c>
      <c r="B47" s="402">
        <v>0</v>
      </c>
      <c r="C47" s="393" t="str">
        <f t="shared" si="0"/>
        <v/>
      </c>
      <c r="D47" s="393" t="str">
        <f t="shared" si="1"/>
        <v/>
      </c>
      <c r="E47" s="393" t="str">
        <f t="shared" si="2"/>
        <v/>
      </c>
      <c r="F47" s="397">
        <v>0</v>
      </c>
      <c r="G47" s="397">
        <v>0</v>
      </c>
      <c r="H47" s="397">
        <v>0</v>
      </c>
      <c r="I47" s="397">
        <v>0</v>
      </c>
      <c r="J47" s="397">
        <v>0</v>
      </c>
      <c r="K47" s="398">
        <v>0</v>
      </c>
      <c r="L47" s="400"/>
      <c r="M47" s="401">
        <v>0</v>
      </c>
    </row>
    <row r="48" spans="1:13" ht="16.5" hidden="1" x14ac:dyDescent="0.25">
      <c r="A48" s="396">
        <v>28</v>
      </c>
      <c r="B48" s="402">
        <v>0</v>
      </c>
      <c r="C48" s="393" t="str">
        <f t="shared" si="0"/>
        <v/>
      </c>
      <c r="D48" s="393" t="str">
        <f t="shared" si="1"/>
        <v/>
      </c>
      <c r="E48" s="393" t="str">
        <f t="shared" si="2"/>
        <v/>
      </c>
      <c r="F48" s="397">
        <v>0</v>
      </c>
      <c r="G48" s="397">
        <v>0</v>
      </c>
      <c r="H48" s="397">
        <v>0</v>
      </c>
      <c r="I48" s="397">
        <v>0</v>
      </c>
      <c r="J48" s="397">
        <v>0</v>
      </c>
      <c r="K48" s="398">
        <v>0</v>
      </c>
      <c r="L48" s="400"/>
      <c r="M48" s="401">
        <v>0</v>
      </c>
    </row>
    <row r="49" spans="1:13" ht="16.5" x14ac:dyDescent="0.25">
      <c r="A49" s="396">
        <v>0</v>
      </c>
      <c r="B49" s="396" t="s">
        <v>502</v>
      </c>
      <c r="C49" s="393" t="str">
        <f t="shared" si="0"/>
        <v>X</v>
      </c>
      <c r="D49" s="393" t="str">
        <f t="shared" si="1"/>
        <v/>
      </c>
      <c r="E49" s="393" t="str">
        <f t="shared" si="2"/>
        <v/>
      </c>
      <c r="F49" s="397">
        <v>46</v>
      </c>
      <c r="G49" s="397">
        <v>40</v>
      </c>
      <c r="H49" s="397">
        <v>6</v>
      </c>
      <c r="I49" s="397">
        <v>6</v>
      </c>
      <c r="J49" s="397">
        <v>0</v>
      </c>
      <c r="K49" s="398">
        <v>0.375</v>
      </c>
      <c r="L49" s="397">
        <v>0</v>
      </c>
      <c r="M49" s="397">
        <v>16</v>
      </c>
    </row>
    <row r="50" spans="1:13" ht="16.5" x14ac:dyDescent="0.25">
      <c r="A50" s="396">
        <v>1</v>
      </c>
      <c r="B50" s="396" t="s">
        <v>503</v>
      </c>
      <c r="C50" s="393" t="str">
        <f t="shared" si="0"/>
        <v/>
      </c>
      <c r="D50" s="393" t="str">
        <f t="shared" si="1"/>
        <v/>
      </c>
      <c r="E50" s="393" t="str">
        <f t="shared" si="2"/>
        <v/>
      </c>
      <c r="F50" s="397">
        <v>0</v>
      </c>
      <c r="G50" s="397">
        <v>0</v>
      </c>
      <c r="H50" s="397">
        <v>0</v>
      </c>
      <c r="I50" s="397">
        <v>0</v>
      </c>
      <c r="J50" s="397">
        <v>0</v>
      </c>
      <c r="K50" s="398">
        <v>0</v>
      </c>
      <c r="L50" s="400"/>
      <c r="M50" s="401">
        <v>0</v>
      </c>
    </row>
    <row r="51" spans="1:13" ht="49.5" x14ac:dyDescent="0.25">
      <c r="A51" s="396">
        <v>1</v>
      </c>
      <c r="B51" s="402" t="s">
        <v>504</v>
      </c>
      <c r="C51" s="393" t="str">
        <f t="shared" si="0"/>
        <v/>
      </c>
      <c r="D51" s="393" t="str">
        <f t="shared" si="1"/>
        <v/>
      </c>
      <c r="E51" s="393" t="str">
        <f t="shared" si="2"/>
        <v/>
      </c>
      <c r="F51" s="397">
        <v>1</v>
      </c>
      <c r="G51" s="397">
        <v>1</v>
      </c>
      <c r="H51" s="397">
        <v>0</v>
      </c>
      <c r="I51" s="397">
        <v>0</v>
      </c>
      <c r="J51" s="397">
        <v>0</v>
      </c>
      <c r="K51" s="398">
        <v>0</v>
      </c>
      <c r="L51" s="400"/>
      <c r="M51" s="401">
        <v>0</v>
      </c>
    </row>
    <row r="52" spans="1:13" ht="33" x14ac:dyDescent="0.25">
      <c r="A52" s="396">
        <v>2</v>
      </c>
      <c r="B52" s="402" t="s">
        <v>505</v>
      </c>
      <c r="C52" s="393" t="str">
        <f t="shared" si="0"/>
        <v>X</v>
      </c>
      <c r="D52" s="393" t="str">
        <f t="shared" si="1"/>
        <v/>
      </c>
      <c r="E52" s="393" t="str">
        <f t="shared" si="2"/>
        <v/>
      </c>
      <c r="F52" s="397">
        <v>6</v>
      </c>
      <c r="G52" s="397">
        <v>4</v>
      </c>
      <c r="H52" s="397">
        <v>2</v>
      </c>
      <c r="I52" s="397">
        <v>2</v>
      </c>
      <c r="J52" s="397">
        <v>0</v>
      </c>
      <c r="K52" s="398">
        <v>0.33333333333333331</v>
      </c>
      <c r="L52" s="400"/>
      <c r="M52" s="401">
        <v>6</v>
      </c>
    </row>
    <row r="53" spans="1:13" ht="33" x14ac:dyDescent="0.25">
      <c r="A53" s="396">
        <v>3</v>
      </c>
      <c r="B53" s="402" t="s">
        <v>506</v>
      </c>
      <c r="C53" s="393" t="str">
        <f t="shared" si="0"/>
        <v/>
      </c>
      <c r="D53" s="393" t="str">
        <f t="shared" si="1"/>
        <v/>
      </c>
      <c r="E53" s="393" t="str">
        <f t="shared" si="2"/>
        <v/>
      </c>
      <c r="F53" s="397">
        <v>2</v>
      </c>
      <c r="G53" s="397">
        <v>2</v>
      </c>
      <c r="H53" s="397">
        <v>0</v>
      </c>
      <c r="I53" s="397">
        <v>0</v>
      </c>
      <c r="J53" s="397">
        <v>0</v>
      </c>
      <c r="K53" s="398">
        <v>0</v>
      </c>
      <c r="L53" s="400"/>
      <c r="M53" s="401">
        <v>0</v>
      </c>
    </row>
    <row r="54" spans="1:13" ht="16.5" x14ac:dyDescent="0.25">
      <c r="A54" s="396">
        <v>4</v>
      </c>
      <c r="B54" s="402" t="s">
        <v>507</v>
      </c>
      <c r="C54" s="393" t="str">
        <f t="shared" si="0"/>
        <v/>
      </c>
      <c r="D54" s="393" t="str">
        <f t="shared" si="1"/>
        <v/>
      </c>
      <c r="E54" s="393" t="str">
        <f t="shared" si="2"/>
        <v/>
      </c>
      <c r="F54" s="397">
        <v>2</v>
      </c>
      <c r="G54" s="397">
        <v>2</v>
      </c>
      <c r="H54" s="397">
        <v>0</v>
      </c>
      <c r="I54" s="397">
        <v>0</v>
      </c>
      <c r="J54" s="397">
        <v>0</v>
      </c>
      <c r="K54" s="398">
        <v>0</v>
      </c>
      <c r="L54" s="400"/>
      <c r="M54" s="401">
        <v>0</v>
      </c>
    </row>
    <row r="55" spans="1:13" ht="16.5" x14ac:dyDescent="0.25">
      <c r="A55" s="396">
        <v>5</v>
      </c>
      <c r="B55" s="402" t="s">
        <v>508</v>
      </c>
      <c r="C55" s="393" t="str">
        <f t="shared" si="0"/>
        <v/>
      </c>
      <c r="D55" s="393" t="str">
        <f t="shared" si="1"/>
        <v/>
      </c>
      <c r="E55" s="393" t="str">
        <f t="shared" si="2"/>
        <v/>
      </c>
      <c r="F55" s="397">
        <v>1</v>
      </c>
      <c r="G55" s="397">
        <v>1</v>
      </c>
      <c r="H55" s="397">
        <v>0</v>
      </c>
      <c r="I55" s="397">
        <v>0</v>
      </c>
      <c r="J55" s="397">
        <v>0</v>
      </c>
      <c r="K55" s="398">
        <v>0</v>
      </c>
      <c r="L55" s="400"/>
      <c r="M55" s="401">
        <v>0</v>
      </c>
    </row>
    <row r="56" spans="1:13" ht="33" x14ac:dyDescent="0.25">
      <c r="A56" s="396">
        <v>6</v>
      </c>
      <c r="B56" s="402" t="s">
        <v>509</v>
      </c>
      <c r="C56" s="393" t="str">
        <f t="shared" si="0"/>
        <v>X</v>
      </c>
      <c r="D56" s="393" t="str">
        <f t="shared" si="1"/>
        <v/>
      </c>
      <c r="E56" s="393" t="str">
        <f t="shared" si="2"/>
        <v/>
      </c>
      <c r="F56" s="397">
        <v>1</v>
      </c>
      <c r="G56" s="397">
        <v>0</v>
      </c>
      <c r="H56" s="397">
        <v>1</v>
      </c>
      <c r="I56" s="397">
        <v>1</v>
      </c>
      <c r="J56" s="397">
        <v>0</v>
      </c>
      <c r="K56" s="398">
        <v>1</v>
      </c>
      <c r="L56" s="400"/>
      <c r="M56" s="401">
        <v>1</v>
      </c>
    </row>
    <row r="57" spans="1:13" ht="33" x14ac:dyDescent="0.25">
      <c r="A57" s="396">
        <v>7</v>
      </c>
      <c r="B57" s="402" t="s">
        <v>510</v>
      </c>
      <c r="C57" s="393" t="str">
        <f t="shared" si="0"/>
        <v>X</v>
      </c>
      <c r="D57" s="393" t="str">
        <f t="shared" si="1"/>
        <v/>
      </c>
      <c r="E57" s="393" t="str">
        <f t="shared" si="2"/>
        <v/>
      </c>
      <c r="F57" s="397">
        <v>1</v>
      </c>
      <c r="G57" s="397">
        <v>0</v>
      </c>
      <c r="H57" s="397">
        <v>1</v>
      </c>
      <c r="I57" s="397">
        <v>1</v>
      </c>
      <c r="J57" s="397">
        <v>0</v>
      </c>
      <c r="K57" s="398">
        <v>1</v>
      </c>
      <c r="L57" s="400"/>
      <c r="M57" s="401">
        <v>1</v>
      </c>
    </row>
    <row r="58" spans="1:13" ht="16.5" x14ac:dyDescent="0.25">
      <c r="A58" s="396">
        <v>8</v>
      </c>
      <c r="B58" s="402" t="s">
        <v>511</v>
      </c>
      <c r="C58" s="393" t="str">
        <f t="shared" si="0"/>
        <v>X</v>
      </c>
      <c r="D58" s="393" t="str">
        <f t="shared" si="1"/>
        <v/>
      </c>
      <c r="E58" s="393" t="str">
        <f t="shared" si="2"/>
        <v/>
      </c>
      <c r="F58" s="397">
        <v>2</v>
      </c>
      <c r="G58" s="397">
        <v>1</v>
      </c>
      <c r="H58" s="397">
        <v>1</v>
      </c>
      <c r="I58" s="397">
        <v>1</v>
      </c>
      <c r="J58" s="397">
        <v>0</v>
      </c>
      <c r="K58" s="398">
        <v>0.5</v>
      </c>
      <c r="L58" s="400"/>
      <c r="M58" s="401">
        <v>2</v>
      </c>
    </row>
    <row r="59" spans="1:13" ht="33" x14ac:dyDescent="0.25">
      <c r="A59" s="396">
        <v>9</v>
      </c>
      <c r="B59" s="402" t="s">
        <v>512</v>
      </c>
      <c r="C59" s="393" t="str">
        <f t="shared" si="0"/>
        <v/>
      </c>
      <c r="D59" s="393" t="str">
        <f t="shared" si="1"/>
        <v/>
      </c>
      <c r="E59" s="393" t="str">
        <f t="shared" si="2"/>
        <v/>
      </c>
      <c r="F59" s="397">
        <v>1</v>
      </c>
      <c r="G59" s="397">
        <v>1</v>
      </c>
      <c r="H59" s="397">
        <v>0</v>
      </c>
      <c r="I59" s="397">
        <v>0</v>
      </c>
      <c r="J59" s="397">
        <v>0</v>
      </c>
      <c r="K59" s="398">
        <v>0</v>
      </c>
      <c r="L59" s="400"/>
      <c r="M59" s="401">
        <v>0</v>
      </c>
    </row>
    <row r="60" spans="1:13" ht="99" x14ac:dyDescent="0.25">
      <c r="A60" s="396">
        <v>10</v>
      </c>
      <c r="B60" s="402" t="s">
        <v>513</v>
      </c>
      <c r="C60" s="393" t="str">
        <f t="shared" si="0"/>
        <v/>
      </c>
      <c r="D60" s="393" t="str">
        <f t="shared" si="1"/>
        <v/>
      </c>
      <c r="E60" s="393" t="str">
        <f t="shared" si="2"/>
        <v/>
      </c>
      <c r="F60" s="397">
        <v>22</v>
      </c>
      <c r="G60" s="397">
        <v>22</v>
      </c>
      <c r="H60" s="397">
        <v>0</v>
      </c>
      <c r="I60" s="397">
        <v>0</v>
      </c>
      <c r="J60" s="397">
        <v>0</v>
      </c>
      <c r="K60" s="398">
        <v>0</v>
      </c>
      <c r="L60" s="400"/>
      <c r="M60" s="401">
        <v>0</v>
      </c>
    </row>
    <row r="61" spans="1:13" ht="16.5" x14ac:dyDescent="0.25">
      <c r="A61" s="396">
        <v>11</v>
      </c>
      <c r="B61" s="396" t="s">
        <v>514</v>
      </c>
      <c r="C61" s="393" t="str">
        <f t="shared" si="0"/>
        <v/>
      </c>
      <c r="D61" s="393" t="str">
        <f t="shared" si="1"/>
        <v/>
      </c>
      <c r="E61" s="393" t="str">
        <f t="shared" si="2"/>
        <v/>
      </c>
      <c r="F61" s="397">
        <v>0</v>
      </c>
      <c r="G61" s="397">
        <v>0</v>
      </c>
      <c r="H61" s="397">
        <v>0</v>
      </c>
      <c r="I61" s="397">
        <v>0</v>
      </c>
      <c r="J61" s="397">
        <v>0</v>
      </c>
      <c r="K61" s="398">
        <v>0</v>
      </c>
      <c r="L61" s="400"/>
      <c r="M61" s="401">
        <v>0</v>
      </c>
    </row>
    <row r="62" spans="1:13" ht="66" x14ac:dyDescent="0.25">
      <c r="A62" s="396">
        <v>1</v>
      </c>
      <c r="B62" s="402" t="s">
        <v>515</v>
      </c>
      <c r="C62" s="393" t="str">
        <f t="shared" si="0"/>
        <v/>
      </c>
      <c r="D62" s="393" t="str">
        <f t="shared" si="1"/>
        <v/>
      </c>
      <c r="E62" s="393" t="str">
        <f t="shared" si="2"/>
        <v/>
      </c>
      <c r="F62" s="397">
        <v>0</v>
      </c>
      <c r="G62" s="397">
        <v>0</v>
      </c>
      <c r="H62" s="397">
        <v>0</v>
      </c>
      <c r="I62" s="397">
        <v>0</v>
      </c>
      <c r="J62" s="397">
        <v>0</v>
      </c>
      <c r="K62" s="398">
        <v>0</v>
      </c>
      <c r="L62" s="400"/>
      <c r="M62" s="401">
        <v>0</v>
      </c>
    </row>
    <row r="63" spans="1:13" ht="99" x14ac:dyDescent="0.25">
      <c r="A63" s="396">
        <v>2</v>
      </c>
      <c r="B63" s="402" t="s">
        <v>516</v>
      </c>
      <c r="C63" s="393" t="str">
        <f t="shared" si="0"/>
        <v/>
      </c>
      <c r="D63" s="393" t="str">
        <f t="shared" si="1"/>
        <v/>
      </c>
      <c r="E63" s="393" t="str">
        <f t="shared" si="2"/>
        <v/>
      </c>
      <c r="F63" s="397">
        <v>1</v>
      </c>
      <c r="G63" s="397">
        <v>1</v>
      </c>
      <c r="H63" s="397">
        <v>0</v>
      </c>
      <c r="I63" s="397">
        <v>0</v>
      </c>
      <c r="J63" s="397">
        <v>0</v>
      </c>
      <c r="K63" s="398">
        <v>0</v>
      </c>
      <c r="L63" s="400"/>
      <c r="M63" s="401">
        <v>0</v>
      </c>
    </row>
    <row r="64" spans="1:13" ht="49.5" x14ac:dyDescent="0.25">
      <c r="A64" s="396">
        <v>3</v>
      </c>
      <c r="B64" s="402" t="s">
        <v>517</v>
      </c>
      <c r="C64" s="393" t="str">
        <f t="shared" si="0"/>
        <v>X</v>
      </c>
      <c r="D64" s="393" t="str">
        <f t="shared" si="1"/>
        <v/>
      </c>
      <c r="E64" s="393" t="str">
        <f t="shared" si="2"/>
        <v/>
      </c>
      <c r="F64" s="397">
        <v>6</v>
      </c>
      <c r="G64" s="397">
        <v>5</v>
      </c>
      <c r="H64" s="397">
        <v>1</v>
      </c>
      <c r="I64" s="397">
        <v>1</v>
      </c>
      <c r="J64" s="397">
        <v>0</v>
      </c>
      <c r="K64" s="398">
        <v>0.16666666666666666</v>
      </c>
      <c r="L64" s="400"/>
      <c r="M64" s="401">
        <v>6</v>
      </c>
    </row>
    <row r="65" spans="1:13" ht="16.5" hidden="1" x14ac:dyDescent="0.25">
      <c r="A65" s="396">
        <v>4</v>
      </c>
      <c r="B65" s="402">
        <v>0</v>
      </c>
      <c r="C65" s="393" t="str">
        <f t="shared" si="0"/>
        <v/>
      </c>
      <c r="D65" s="393" t="str">
        <f t="shared" si="1"/>
        <v/>
      </c>
      <c r="E65" s="393" t="str">
        <f t="shared" si="2"/>
        <v/>
      </c>
      <c r="F65" s="397">
        <v>0</v>
      </c>
      <c r="G65" s="397">
        <v>0</v>
      </c>
      <c r="H65" s="397">
        <v>0</v>
      </c>
      <c r="I65" s="397">
        <v>0</v>
      </c>
      <c r="J65" s="397">
        <v>0</v>
      </c>
      <c r="K65" s="398">
        <v>0</v>
      </c>
      <c r="L65" s="400"/>
      <c r="M65" s="401">
        <v>0</v>
      </c>
    </row>
    <row r="66" spans="1:13" ht="16.5" hidden="1" x14ac:dyDescent="0.25">
      <c r="A66" s="396">
        <v>5</v>
      </c>
      <c r="B66" s="402">
        <v>0</v>
      </c>
      <c r="C66" s="393" t="str">
        <f t="shared" si="0"/>
        <v/>
      </c>
      <c r="D66" s="393" t="str">
        <f t="shared" si="1"/>
        <v/>
      </c>
      <c r="E66" s="393" t="str">
        <f t="shared" si="2"/>
        <v/>
      </c>
      <c r="F66" s="397">
        <v>0</v>
      </c>
      <c r="G66" s="397">
        <v>0</v>
      </c>
      <c r="H66" s="397">
        <v>0</v>
      </c>
      <c r="I66" s="397">
        <v>0</v>
      </c>
      <c r="J66" s="397">
        <v>0</v>
      </c>
      <c r="K66" s="398">
        <v>0</v>
      </c>
      <c r="L66" s="400"/>
      <c r="M66" s="401">
        <v>0</v>
      </c>
    </row>
    <row r="67" spans="1:13" ht="16.5" hidden="1" x14ac:dyDescent="0.25">
      <c r="A67" s="396">
        <v>6</v>
      </c>
      <c r="B67" s="402">
        <v>0</v>
      </c>
      <c r="C67" s="393" t="str">
        <f t="shared" si="0"/>
        <v/>
      </c>
      <c r="D67" s="393" t="str">
        <f t="shared" si="1"/>
        <v/>
      </c>
      <c r="E67" s="393" t="str">
        <f t="shared" si="2"/>
        <v/>
      </c>
      <c r="F67" s="397">
        <v>0</v>
      </c>
      <c r="G67" s="397">
        <v>0</v>
      </c>
      <c r="H67" s="397">
        <v>0</v>
      </c>
      <c r="I67" s="397">
        <v>0</v>
      </c>
      <c r="J67" s="397">
        <v>0</v>
      </c>
      <c r="K67" s="398">
        <v>0</v>
      </c>
      <c r="L67" s="400"/>
      <c r="M67" s="401">
        <v>0</v>
      </c>
    </row>
    <row r="68" spans="1:13" ht="16.5" hidden="1" x14ac:dyDescent="0.25">
      <c r="A68" s="396">
        <v>7</v>
      </c>
      <c r="B68" s="402">
        <v>0</v>
      </c>
      <c r="C68" s="393" t="str">
        <f t="shared" si="0"/>
        <v/>
      </c>
      <c r="D68" s="393" t="str">
        <f t="shared" si="1"/>
        <v/>
      </c>
      <c r="E68" s="393" t="str">
        <f t="shared" si="2"/>
        <v/>
      </c>
      <c r="F68" s="397">
        <v>0</v>
      </c>
      <c r="G68" s="397">
        <v>0</v>
      </c>
      <c r="H68" s="397">
        <v>0</v>
      </c>
      <c r="I68" s="397">
        <v>0</v>
      </c>
      <c r="J68" s="397">
        <v>0</v>
      </c>
      <c r="K68" s="398">
        <v>0</v>
      </c>
      <c r="L68" s="400"/>
      <c r="M68" s="401">
        <v>0</v>
      </c>
    </row>
    <row r="69" spans="1:13" ht="16.5" hidden="1" x14ac:dyDescent="0.25">
      <c r="A69" s="396">
        <v>8</v>
      </c>
      <c r="B69" s="402">
        <v>0</v>
      </c>
      <c r="C69" s="393" t="str">
        <f t="shared" si="0"/>
        <v/>
      </c>
      <c r="D69" s="393" t="str">
        <f t="shared" si="1"/>
        <v/>
      </c>
      <c r="E69" s="393" t="str">
        <f t="shared" si="2"/>
        <v/>
      </c>
      <c r="F69" s="397">
        <v>0</v>
      </c>
      <c r="G69" s="397">
        <v>0</v>
      </c>
      <c r="H69" s="397">
        <v>0</v>
      </c>
      <c r="I69" s="397">
        <v>0</v>
      </c>
      <c r="J69" s="397">
        <v>0</v>
      </c>
      <c r="K69" s="398">
        <v>0</v>
      </c>
      <c r="L69" s="400"/>
      <c r="M69" s="401">
        <v>0</v>
      </c>
    </row>
    <row r="70" spans="1:13" ht="16.5" hidden="1" x14ac:dyDescent="0.25">
      <c r="A70" s="396">
        <v>9</v>
      </c>
      <c r="B70" s="402">
        <v>0</v>
      </c>
      <c r="C70" s="393" t="str">
        <f t="shared" si="0"/>
        <v/>
      </c>
      <c r="D70" s="393" t="str">
        <f t="shared" si="1"/>
        <v/>
      </c>
      <c r="E70" s="393" t="str">
        <f t="shared" si="2"/>
        <v/>
      </c>
      <c r="F70" s="397">
        <v>0</v>
      </c>
      <c r="G70" s="397">
        <v>0</v>
      </c>
      <c r="H70" s="397">
        <v>0</v>
      </c>
      <c r="I70" s="397">
        <v>0</v>
      </c>
      <c r="J70" s="397">
        <v>0</v>
      </c>
      <c r="K70" s="398">
        <v>0</v>
      </c>
      <c r="L70" s="400"/>
      <c r="M70" s="401">
        <v>0</v>
      </c>
    </row>
    <row r="71" spans="1:13" ht="16.5" hidden="1" x14ac:dyDescent="0.25">
      <c r="A71" s="396">
        <v>10</v>
      </c>
      <c r="B71" s="402">
        <v>0</v>
      </c>
      <c r="C71" s="393" t="str">
        <f t="shared" si="0"/>
        <v/>
      </c>
      <c r="D71" s="393" t="str">
        <f t="shared" si="1"/>
        <v/>
      </c>
      <c r="E71" s="393" t="str">
        <f t="shared" si="2"/>
        <v/>
      </c>
      <c r="F71" s="397">
        <v>0</v>
      </c>
      <c r="G71" s="397">
        <v>0</v>
      </c>
      <c r="H71" s="397">
        <v>0</v>
      </c>
      <c r="I71" s="397">
        <v>0</v>
      </c>
      <c r="J71" s="397">
        <v>0</v>
      </c>
      <c r="K71" s="398">
        <v>0</v>
      </c>
      <c r="L71" s="400"/>
      <c r="M71" s="401">
        <v>0</v>
      </c>
    </row>
    <row r="72" spans="1:13" ht="16.5" hidden="1" x14ac:dyDescent="0.25">
      <c r="A72" s="396">
        <v>11</v>
      </c>
      <c r="B72" s="402">
        <v>0</v>
      </c>
      <c r="C72" s="393" t="str">
        <f t="shared" si="0"/>
        <v/>
      </c>
      <c r="D72" s="393" t="str">
        <f t="shared" si="1"/>
        <v/>
      </c>
      <c r="E72" s="393" t="str">
        <f t="shared" si="2"/>
        <v/>
      </c>
      <c r="F72" s="397">
        <v>0</v>
      </c>
      <c r="G72" s="397">
        <v>0</v>
      </c>
      <c r="H72" s="397">
        <v>0</v>
      </c>
      <c r="I72" s="397">
        <v>0</v>
      </c>
      <c r="J72" s="397">
        <v>0</v>
      </c>
      <c r="K72" s="398">
        <v>0</v>
      </c>
      <c r="L72" s="400"/>
      <c r="M72" s="401">
        <v>0</v>
      </c>
    </row>
    <row r="73" spans="1:13" ht="16.5" hidden="1" x14ac:dyDescent="0.25">
      <c r="A73" s="396">
        <v>12</v>
      </c>
      <c r="B73" s="402">
        <v>0</v>
      </c>
      <c r="C73" s="393" t="str">
        <f t="shared" ref="C73:C136" si="3">IF(I73&lt;&gt;0,"X","")</f>
        <v/>
      </c>
      <c r="D73" s="393" t="str">
        <f t="shared" ref="D73:D136" si="4">IF(J73&lt;&gt;0,"X","")</f>
        <v/>
      </c>
      <c r="E73" s="393" t="str">
        <f t="shared" ref="E73:E136" si="5">IF(L73&lt;&gt;0,"X","")</f>
        <v/>
      </c>
      <c r="F73" s="397">
        <v>0</v>
      </c>
      <c r="G73" s="397">
        <v>0</v>
      </c>
      <c r="H73" s="397">
        <v>0</v>
      </c>
      <c r="I73" s="397">
        <v>0</v>
      </c>
      <c r="J73" s="397">
        <v>0</v>
      </c>
      <c r="K73" s="398">
        <v>0</v>
      </c>
      <c r="L73" s="400"/>
      <c r="M73" s="401">
        <v>0</v>
      </c>
    </row>
    <row r="74" spans="1:13" ht="16.5" hidden="1" x14ac:dyDescent="0.25">
      <c r="A74" s="396">
        <v>13</v>
      </c>
      <c r="B74" s="402">
        <v>0</v>
      </c>
      <c r="C74" s="393" t="str">
        <f t="shared" si="3"/>
        <v/>
      </c>
      <c r="D74" s="393" t="str">
        <f t="shared" si="4"/>
        <v/>
      </c>
      <c r="E74" s="393" t="str">
        <f t="shared" si="5"/>
        <v/>
      </c>
      <c r="F74" s="397">
        <v>0</v>
      </c>
      <c r="G74" s="397">
        <v>0</v>
      </c>
      <c r="H74" s="397">
        <v>0</v>
      </c>
      <c r="I74" s="397">
        <v>0</v>
      </c>
      <c r="J74" s="397">
        <v>0</v>
      </c>
      <c r="K74" s="398">
        <v>0</v>
      </c>
      <c r="L74" s="400"/>
      <c r="M74" s="401">
        <v>0</v>
      </c>
    </row>
    <row r="75" spans="1:13" ht="16.5" hidden="1" x14ac:dyDescent="0.25">
      <c r="A75" s="396">
        <v>14</v>
      </c>
      <c r="B75" s="402">
        <v>0</v>
      </c>
      <c r="C75" s="393" t="str">
        <f t="shared" si="3"/>
        <v/>
      </c>
      <c r="D75" s="393" t="str">
        <f t="shared" si="4"/>
        <v/>
      </c>
      <c r="E75" s="393" t="str">
        <f t="shared" si="5"/>
        <v/>
      </c>
      <c r="F75" s="397">
        <v>0</v>
      </c>
      <c r="G75" s="397">
        <v>0</v>
      </c>
      <c r="H75" s="397">
        <v>0</v>
      </c>
      <c r="I75" s="397">
        <v>0</v>
      </c>
      <c r="J75" s="397">
        <v>0</v>
      </c>
      <c r="K75" s="398">
        <v>0</v>
      </c>
      <c r="L75" s="400"/>
      <c r="M75" s="401">
        <v>0</v>
      </c>
    </row>
    <row r="76" spans="1:13" ht="16.5" hidden="1" x14ac:dyDescent="0.25">
      <c r="A76" s="396">
        <v>15</v>
      </c>
      <c r="B76" s="402">
        <v>0</v>
      </c>
      <c r="C76" s="393" t="str">
        <f t="shared" si="3"/>
        <v/>
      </c>
      <c r="D76" s="393" t="str">
        <f t="shared" si="4"/>
        <v/>
      </c>
      <c r="E76" s="393" t="str">
        <f t="shared" si="5"/>
        <v/>
      </c>
      <c r="F76" s="397">
        <v>0</v>
      </c>
      <c r="G76" s="397">
        <v>0</v>
      </c>
      <c r="H76" s="397">
        <v>0</v>
      </c>
      <c r="I76" s="397">
        <v>0</v>
      </c>
      <c r="J76" s="397">
        <v>0</v>
      </c>
      <c r="K76" s="398">
        <v>0</v>
      </c>
      <c r="L76" s="400"/>
      <c r="M76" s="401">
        <v>0</v>
      </c>
    </row>
    <row r="77" spans="1:13" ht="16.5" hidden="1" x14ac:dyDescent="0.25">
      <c r="A77" s="396">
        <v>16</v>
      </c>
      <c r="B77" s="402">
        <v>0</v>
      </c>
      <c r="C77" s="393" t="str">
        <f t="shared" si="3"/>
        <v/>
      </c>
      <c r="D77" s="393" t="str">
        <f t="shared" si="4"/>
        <v/>
      </c>
      <c r="E77" s="393" t="str">
        <f t="shared" si="5"/>
        <v/>
      </c>
      <c r="F77" s="397">
        <v>0</v>
      </c>
      <c r="G77" s="397">
        <v>0</v>
      </c>
      <c r="H77" s="397">
        <v>0</v>
      </c>
      <c r="I77" s="397">
        <v>0</v>
      </c>
      <c r="J77" s="397">
        <v>0</v>
      </c>
      <c r="K77" s="398">
        <v>0</v>
      </c>
      <c r="L77" s="400"/>
      <c r="M77" s="401">
        <v>0</v>
      </c>
    </row>
    <row r="78" spans="1:13" ht="16.5" hidden="1" x14ac:dyDescent="0.25">
      <c r="A78" s="396">
        <v>17</v>
      </c>
      <c r="B78" s="402">
        <v>0</v>
      </c>
      <c r="C78" s="393" t="str">
        <f t="shared" si="3"/>
        <v/>
      </c>
      <c r="D78" s="393" t="str">
        <f t="shared" si="4"/>
        <v/>
      </c>
      <c r="E78" s="393" t="str">
        <f t="shared" si="5"/>
        <v/>
      </c>
      <c r="F78" s="397">
        <v>0</v>
      </c>
      <c r="G78" s="397">
        <v>0</v>
      </c>
      <c r="H78" s="397">
        <v>0</v>
      </c>
      <c r="I78" s="397">
        <v>0</v>
      </c>
      <c r="J78" s="397">
        <v>0</v>
      </c>
      <c r="K78" s="398">
        <v>0</v>
      </c>
      <c r="L78" s="400"/>
      <c r="M78" s="401">
        <v>0</v>
      </c>
    </row>
    <row r="79" spans="1:13" ht="16.5" hidden="1" x14ac:dyDescent="0.25">
      <c r="A79" s="396">
        <v>18</v>
      </c>
      <c r="B79" s="402">
        <v>0</v>
      </c>
      <c r="C79" s="393" t="str">
        <f t="shared" si="3"/>
        <v/>
      </c>
      <c r="D79" s="393" t="str">
        <f t="shared" si="4"/>
        <v/>
      </c>
      <c r="E79" s="393" t="str">
        <f t="shared" si="5"/>
        <v/>
      </c>
      <c r="F79" s="397">
        <v>0</v>
      </c>
      <c r="G79" s="397">
        <v>0</v>
      </c>
      <c r="H79" s="397">
        <v>0</v>
      </c>
      <c r="I79" s="397">
        <v>0</v>
      </c>
      <c r="J79" s="397">
        <v>0</v>
      </c>
      <c r="K79" s="398">
        <v>0</v>
      </c>
      <c r="L79" s="400"/>
      <c r="M79" s="401">
        <v>0</v>
      </c>
    </row>
    <row r="80" spans="1:13" ht="16.5" hidden="1" x14ac:dyDescent="0.25">
      <c r="A80" s="396">
        <v>19</v>
      </c>
      <c r="B80" s="402">
        <v>0</v>
      </c>
      <c r="C80" s="393" t="str">
        <f t="shared" si="3"/>
        <v/>
      </c>
      <c r="D80" s="393" t="str">
        <f t="shared" si="4"/>
        <v/>
      </c>
      <c r="E80" s="393" t="str">
        <f t="shared" si="5"/>
        <v/>
      </c>
      <c r="F80" s="397">
        <v>0</v>
      </c>
      <c r="G80" s="397">
        <v>0</v>
      </c>
      <c r="H80" s="397">
        <v>0</v>
      </c>
      <c r="I80" s="397">
        <v>0</v>
      </c>
      <c r="J80" s="397">
        <v>0</v>
      </c>
      <c r="K80" s="398">
        <v>0</v>
      </c>
      <c r="L80" s="400"/>
      <c r="M80" s="401">
        <v>0</v>
      </c>
    </row>
    <row r="81" spans="1:13" ht="16.5" hidden="1" x14ac:dyDescent="0.25">
      <c r="A81" s="396">
        <v>20</v>
      </c>
      <c r="B81" s="402">
        <v>0</v>
      </c>
      <c r="C81" s="393" t="str">
        <f t="shared" si="3"/>
        <v/>
      </c>
      <c r="D81" s="393" t="str">
        <f t="shared" si="4"/>
        <v/>
      </c>
      <c r="E81" s="393" t="str">
        <f t="shared" si="5"/>
        <v/>
      </c>
      <c r="F81" s="397">
        <v>0</v>
      </c>
      <c r="G81" s="397">
        <v>0</v>
      </c>
      <c r="H81" s="397">
        <v>0</v>
      </c>
      <c r="I81" s="397">
        <v>0</v>
      </c>
      <c r="J81" s="397">
        <v>0</v>
      </c>
      <c r="K81" s="398">
        <v>0</v>
      </c>
      <c r="L81" s="400"/>
      <c r="M81" s="401">
        <v>0</v>
      </c>
    </row>
    <row r="82" spans="1:13" ht="16.5" hidden="1" x14ac:dyDescent="0.25">
      <c r="A82" s="396">
        <v>21</v>
      </c>
      <c r="B82" s="402">
        <v>0</v>
      </c>
      <c r="C82" s="393" t="str">
        <f t="shared" si="3"/>
        <v/>
      </c>
      <c r="D82" s="393" t="str">
        <f t="shared" si="4"/>
        <v/>
      </c>
      <c r="E82" s="393" t="str">
        <f t="shared" si="5"/>
        <v/>
      </c>
      <c r="F82" s="397">
        <v>0</v>
      </c>
      <c r="G82" s="397">
        <v>0</v>
      </c>
      <c r="H82" s="397">
        <v>0</v>
      </c>
      <c r="I82" s="397">
        <v>0</v>
      </c>
      <c r="J82" s="397">
        <v>0</v>
      </c>
      <c r="K82" s="398">
        <v>0</v>
      </c>
      <c r="L82" s="400"/>
      <c r="M82" s="401">
        <v>0</v>
      </c>
    </row>
    <row r="83" spans="1:13" ht="16.5" hidden="1" x14ac:dyDescent="0.25">
      <c r="A83" s="396">
        <v>22</v>
      </c>
      <c r="B83" s="402">
        <v>0</v>
      </c>
      <c r="C83" s="393" t="str">
        <f t="shared" si="3"/>
        <v/>
      </c>
      <c r="D83" s="393" t="str">
        <f t="shared" si="4"/>
        <v/>
      </c>
      <c r="E83" s="393" t="str">
        <f t="shared" si="5"/>
        <v/>
      </c>
      <c r="F83" s="397">
        <v>0</v>
      </c>
      <c r="G83" s="397">
        <v>0</v>
      </c>
      <c r="H83" s="397">
        <v>0</v>
      </c>
      <c r="I83" s="397">
        <v>0</v>
      </c>
      <c r="J83" s="397">
        <v>0</v>
      </c>
      <c r="K83" s="398">
        <v>0</v>
      </c>
      <c r="L83" s="400"/>
      <c r="M83" s="401">
        <v>0</v>
      </c>
    </row>
    <row r="84" spans="1:13" ht="16.5" hidden="1" x14ac:dyDescent="0.25">
      <c r="A84" s="396">
        <v>23</v>
      </c>
      <c r="B84" s="402">
        <v>0</v>
      </c>
      <c r="C84" s="393" t="str">
        <f t="shared" si="3"/>
        <v/>
      </c>
      <c r="D84" s="393" t="str">
        <f t="shared" si="4"/>
        <v/>
      </c>
      <c r="E84" s="393" t="str">
        <f t="shared" si="5"/>
        <v/>
      </c>
      <c r="F84" s="397">
        <v>0</v>
      </c>
      <c r="G84" s="397">
        <v>0</v>
      </c>
      <c r="H84" s="397">
        <v>0</v>
      </c>
      <c r="I84" s="397">
        <v>0</v>
      </c>
      <c r="J84" s="397">
        <v>0</v>
      </c>
      <c r="K84" s="398">
        <v>0</v>
      </c>
      <c r="L84" s="400"/>
      <c r="M84" s="401">
        <v>0</v>
      </c>
    </row>
    <row r="85" spans="1:13" ht="16.5" hidden="1" x14ac:dyDescent="0.25">
      <c r="A85" s="396">
        <v>24</v>
      </c>
      <c r="B85" s="402">
        <v>0</v>
      </c>
      <c r="C85" s="393" t="str">
        <f t="shared" si="3"/>
        <v/>
      </c>
      <c r="D85" s="393" t="str">
        <f t="shared" si="4"/>
        <v/>
      </c>
      <c r="E85" s="393" t="str">
        <f t="shared" si="5"/>
        <v/>
      </c>
      <c r="F85" s="397">
        <v>0</v>
      </c>
      <c r="G85" s="397">
        <v>0</v>
      </c>
      <c r="H85" s="397">
        <v>0</v>
      </c>
      <c r="I85" s="397">
        <v>0</v>
      </c>
      <c r="J85" s="397">
        <v>0</v>
      </c>
      <c r="K85" s="398">
        <v>0</v>
      </c>
      <c r="L85" s="400"/>
      <c r="M85" s="401">
        <v>0</v>
      </c>
    </row>
    <row r="86" spans="1:13" ht="16.5" hidden="1" x14ac:dyDescent="0.25">
      <c r="A86" s="396">
        <v>25</v>
      </c>
      <c r="B86" s="402">
        <v>0</v>
      </c>
      <c r="C86" s="393" t="str">
        <f t="shared" si="3"/>
        <v/>
      </c>
      <c r="D86" s="393" t="str">
        <f t="shared" si="4"/>
        <v/>
      </c>
      <c r="E86" s="393" t="str">
        <f t="shared" si="5"/>
        <v/>
      </c>
      <c r="F86" s="397">
        <v>0</v>
      </c>
      <c r="G86" s="397">
        <v>0</v>
      </c>
      <c r="H86" s="397">
        <v>0</v>
      </c>
      <c r="I86" s="397">
        <v>0</v>
      </c>
      <c r="J86" s="397">
        <v>0</v>
      </c>
      <c r="K86" s="398">
        <v>0</v>
      </c>
      <c r="L86" s="400"/>
      <c r="M86" s="401">
        <v>0</v>
      </c>
    </row>
    <row r="87" spans="1:13" ht="16.5" hidden="1" x14ac:dyDescent="0.25">
      <c r="A87" s="396">
        <v>26</v>
      </c>
      <c r="B87" s="402">
        <v>0</v>
      </c>
      <c r="C87" s="393" t="str">
        <f t="shared" si="3"/>
        <v/>
      </c>
      <c r="D87" s="393" t="str">
        <f t="shared" si="4"/>
        <v/>
      </c>
      <c r="E87" s="393" t="str">
        <f t="shared" si="5"/>
        <v/>
      </c>
      <c r="F87" s="397">
        <v>0</v>
      </c>
      <c r="G87" s="397">
        <v>0</v>
      </c>
      <c r="H87" s="397">
        <v>0</v>
      </c>
      <c r="I87" s="397">
        <v>0</v>
      </c>
      <c r="J87" s="397">
        <v>0</v>
      </c>
      <c r="K87" s="398">
        <v>0</v>
      </c>
      <c r="L87" s="400"/>
      <c r="M87" s="401">
        <v>0</v>
      </c>
    </row>
    <row r="88" spans="1:13" ht="16.5" hidden="1" x14ac:dyDescent="0.25">
      <c r="A88" s="396">
        <v>27</v>
      </c>
      <c r="B88" s="402">
        <v>0</v>
      </c>
      <c r="C88" s="393" t="str">
        <f t="shared" si="3"/>
        <v/>
      </c>
      <c r="D88" s="393" t="str">
        <f t="shared" si="4"/>
        <v/>
      </c>
      <c r="E88" s="393" t="str">
        <f t="shared" si="5"/>
        <v/>
      </c>
      <c r="F88" s="397">
        <v>0</v>
      </c>
      <c r="G88" s="397">
        <v>0</v>
      </c>
      <c r="H88" s="397">
        <v>0</v>
      </c>
      <c r="I88" s="397">
        <v>0</v>
      </c>
      <c r="J88" s="397">
        <v>0</v>
      </c>
      <c r="K88" s="398">
        <v>0</v>
      </c>
      <c r="L88" s="400"/>
      <c r="M88" s="401">
        <v>0</v>
      </c>
    </row>
    <row r="89" spans="1:13" ht="16.5" hidden="1" x14ac:dyDescent="0.25">
      <c r="A89" s="396">
        <v>28</v>
      </c>
      <c r="B89" s="402">
        <v>0</v>
      </c>
      <c r="C89" s="393" t="str">
        <f t="shared" si="3"/>
        <v/>
      </c>
      <c r="D89" s="393" t="str">
        <f t="shared" si="4"/>
        <v/>
      </c>
      <c r="E89" s="393" t="str">
        <f t="shared" si="5"/>
        <v/>
      </c>
      <c r="F89" s="397">
        <v>0</v>
      </c>
      <c r="G89" s="397">
        <v>0</v>
      </c>
      <c r="H89" s="397">
        <v>0</v>
      </c>
      <c r="I89" s="397">
        <v>0</v>
      </c>
      <c r="J89" s="397">
        <v>0</v>
      </c>
      <c r="K89" s="398">
        <v>0</v>
      </c>
      <c r="L89" s="400"/>
      <c r="M89" s="401">
        <v>0</v>
      </c>
    </row>
    <row r="90" spans="1:13" ht="16.5" x14ac:dyDescent="0.25">
      <c r="A90" s="396">
        <v>0</v>
      </c>
      <c r="B90" s="396" t="s">
        <v>518</v>
      </c>
      <c r="C90" s="393" t="str">
        <f t="shared" si="3"/>
        <v>X</v>
      </c>
      <c r="D90" s="393" t="str">
        <f t="shared" si="4"/>
        <v/>
      </c>
      <c r="E90" s="393" t="str">
        <f t="shared" si="5"/>
        <v/>
      </c>
      <c r="F90" s="397">
        <v>7188</v>
      </c>
      <c r="G90" s="397">
        <v>6477</v>
      </c>
      <c r="H90" s="397">
        <v>711</v>
      </c>
      <c r="I90" s="397">
        <v>711</v>
      </c>
      <c r="J90" s="397">
        <v>0</v>
      </c>
      <c r="K90" s="398">
        <v>0.25284495021337128</v>
      </c>
      <c r="L90" s="397">
        <v>0</v>
      </c>
      <c r="M90" s="397">
        <v>2812</v>
      </c>
    </row>
    <row r="91" spans="1:13" ht="16.5" x14ac:dyDescent="0.25">
      <c r="A91" s="396">
        <v>1</v>
      </c>
      <c r="B91" s="396" t="s">
        <v>519</v>
      </c>
      <c r="C91" s="393" t="str">
        <f t="shared" si="3"/>
        <v/>
      </c>
      <c r="D91" s="393" t="str">
        <f t="shared" si="4"/>
        <v/>
      </c>
      <c r="E91" s="393" t="str">
        <f t="shared" si="5"/>
        <v/>
      </c>
      <c r="F91" s="397">
        <v>0</v>
      </c>
      <c r="G91" s="397">
        <v>0</v>
      </c>
      <c r="H91" s="397">
        <v>0</v>
      </c>
      <c r="I91" s="397">
        <v>0</v>
      </c>
      <c r="J91" s="397">
        <v>0</v>
      </c>
      <c r="K91" s="398">
        <v>0</v>
      </c>
      <c r="L91" s="400"/>
      <c r="M91" s="401">
        <v>0</v>
      </c>
    </row>
    <row r="92" spans="1:13" ht="33" x14ac:dyDescent="0.25">
      <c r="A92" s="396">
        <v>1</v>
      </c>
      <c r="B92" s="402" t="s">
        <v>520</v>
      </c>
      <c r="C92" s="393" t="str">
        <f t="shared" si="3"/>
        <v/>
      </c>
      <c r="D92" s="393" t="str">
        <f t="shared" si="4"/>
        <v/>
      </c>
      <c r="E92" s="393" t="str">
        <f t="shared" si="5"/>
        <v/>
      </c>
      <c r="F92" s="397">
        <v>21</v>
      </c>
      <c r="G92" s="397">
        <v>21</v>
      </c>
      <c r="H92" s="397">
        <v>0</v>
      </c>
      <c r="I92" s="397">
        <v>0</v>
      </c>
      <c r="J92" s="397">
        <v>0</v>
      </c>
      <c r="K92" s="398">
        <v>0</v>
      </c>
      <c r="L92" s="400"/>
      <c r="M92" s="401">
        <v>0</v>
      </c>
    </row>
    <row r="93" spans="1:13" ht="33" x14ac:dyDescent="0.25">
      <c r="A93" s="396">
        <v>2</v>
      </c>
      <c r="B93" s="402" t="s">
        <v>521</v>
      </c>
      <c r="C93" s="393" t="str">
        <f t="shared" si="3"/>
        <v/>
      </c>
      <c r="D93" s="393" t="str">
        <f t="shared" si="4"/>
        <v/>
      </c>
      <c r="E93" s="393" t="str">
        <f t="shared" si="5"/>
        <v/>
      </c>
      <c r="F93" s="397">
        <v>91</v>
      </c>
      <c r="G93" s="397">
        <v>91</v>
      </c>
      <c r="H93" s="397">
        <v>0</v>
      </c>
      <c r="I93" s="397">
        <v>0</v>
      </c>
      <c r="J93" s="397">
        <v>0</v>
      </c>
      <c r="K93" s="398">
        <v>0</v>
      </c>
      <c r="L93" s="400"/>
      <c r="M93" s="401">
        <v>0</v>
      </c>
    </row>
    <row r="94" spans="1:13" ht="33" x14ac:dyDescent="0.25">
      <c r="A94" s="396">
        <v>3</v>
      </c>
      <c r="B94" s="402" t="s">
        <v>522</v>
      </c>
      <c r="C94" s="393" t="str">
        <f t="shared" si="3"/>
        <v/>
      </c>
      <c r="D94" s="393" t="str">
        <f t="shared" si="4"/>
        <v/>
      </c>
      <c r="E94" s="393" t="str">
        <f t="shared" si="5"/>
        <v/>
      </c>
      <c r="F94" s="397">
        <v>68</v>
      </c>
      <c r="G94" s="397">
        <v>68</v>
      </c>
      <c r="H94" s="397">
        <v>0</v>
      </c>
      <c r="I94" s="397">
        <v>0</v>
      </c>
      <c r="J94" s="397">
        <v>0</v>
      </c>
      <c r="K94" s="398">
        <v>0</v>
      </c>
      <c r="L94" s="400"/>
      <c r="M94" s="401">
        <v>0</v>
      </c>
    </row>
    <row r="95" spans="1:13" ht="49.5" x14ac:dyDescent="0.25">
      <c r="A95" s="396">
        <v>4</v>
      </c>
      <c r="B95" s="402" t="s">
        <v>523</v>
      </c>
      <c r="C95" s="393" t="str">
        <f t="shared" si="3"/>
        <v/>
      </c>
      <c r="D95" s="393" t="str">
        <f t="shared" si="4"/>
        <v/>
      </c>
      <c r="E95" s="393" t="str">
        <f t="shared" si="5"/>
        <v/>
      </c>
      <c r="F95" s="397">
        <v>275</v>
      </c>
      <c r="G95" s="397">
        <v>275</v>
      </c>
      <c r="H95" s="397">
        <v>0</v>
      </c>
      <c r="I95" s="397">
        <v>0</v>
      </c>
      <c r="J95" s="397">
        <v>0</v>
      </c>
      <c r="K95" s="398">
        <v>0</v>
      </c>
      <c r="L95" s="400"/>
      <c r="M95" s="401">
        <v>0</v>
      </c>
    </row>
    <row r="96" spans="1:13" ht="33" x14ac:dyDescent="0.25">
      <c r="A96" s="396">
        <v>5</v>
      </c>
      <c r="B96" s="402" t="s">
        <v>524</v>
      </c>
      <c r="C96" s="393" t="str">
        <f t="shared" si="3"/>
        <v/>
      </c>
      <c r="D96" s="393" t="str">
        <f t="shared" si="4"/>
        <v/>
      </c>
      <c r="E96" s="393" t="str">
        <f t="shared" si="5"/>
        <v/>
      </c>
      <c r="F96" s="397">
        <v>1</v>
      </c>
      <c r="G96" s="397">
        <v>1</v>
      </c>
      <c r="H96" s="397">
        <v>0</v>
      </c>
      <c r="I96" s="397">
        <v>0</v>
      </c>
      <c r="J96" s="397">
        <v>0</v>
      </c>
      <c r="K96" s="398">
        <v>0</v>
      </c>
      <c r="L96" s="400"/>
      <c r="M96" s="401">
        <v>0</v>
      </c>
    </row>
    <row r="97" spans="1:13" ht="49.5" x14ac:dyDescent="0.25">
      <c r="A97" s="396">
        <v>6</v>
      </c>
      <c r="B97" s="402" t="s">
        <v>525</v>
      </c>
      <c r="C97" s="393" t="str">
        <f t="shared" si="3"/>
        <v/>
      </c>
      <c r="D97" s="393" t="str">
        <f t="shared" si="4"/>
        <v/>
      </c>
      <c r="E97" s="393" t="str">
        <f t="shared" si="5"/>
        <v/>
      </c>
      <c r="F97" s="397">
        <v>4</v>
      </c>
      <c r="G97" s="397">
        <v>4</v>
      </c>
      <c r="H97" s="397">
        <v>0</v>
      </c>
      <c r="I97" s="397">
        <v>0</v>
      </c>
      <c r="J97" s="397">
        <v>0</v>
      </c>
      <c r="K97" s="398">
        <v>0</v>
      </c>
      <c r="L97" s="400"/>
      <c r="M97" s="401">
        <v>0</v>
      </c>
    </row>
    <row r="98" spans="1:13" ht="49.5" x14ac:dyDescent="0.25">
      <c r="A98" s="396">
        <v>7</v>
      </c>
      <c r="B98" s="402" t="s">
        <v>526</v>
      </c>
      <c r="C98" s="393" t="str">
        <f t="shared" si="3"/>
        <v/>
      </c>
      <c r="D98" s="393" t="str">
        <f t="shared" si="4"/>
        <v/>
      </c>
      <c r="E98" s="393" t="str">
        <f t="shared" si="5"/>
        <v/>
      </c>
      <c r="F98" s="397">
        <v>1</v>
      </c>
      <c r="G98" s="397">
        <v>1</v>
      </c>
      <c r="H98" s="397">
        <v>0</v>
      </c>
      <c r="I98" s="397">
        <v>0</v>
      </c>
      <c r="J98" s="397">
        <v>0</v>
      </c>
      <c r="K98" s="398">
        <v>0</v>
      </c>
      <c r="L98" s="400"/>
      <c r="M98" s="401">
        <v>0</v>
      </c>
    </row>
    <row r="99" spans="1:13" ht="82.5" x14ac:dyDescent="0.25">
      <c r="A99" s="396">
        <v>8</v>
      </c>
      <c r="B99" s="402" t="s">
        <v>527</v>
      </c>
      <c r="C99" s="393" t="str">
        <f t="shared" si="3"/>
        <v/>
      </c>
      <c r="D99" s="393" t="str">
        <f t="shared" si="4"/>
        <v/>
      </c>
      <c r="E99" s="393" t="str">
        <f t="shared" si="5"/>
        <v/>
      </c>
      <c r="F99" s="397">
        <v>1366</v>
      </c>
      <c r="G99" s="397">
        <v>1366</v>
      </c>
      <c r="H99" s="397">
        <v>0</v>
      </c>
      <c r="I99" s="397">
        <v>0</v>
      </c>
      <c r="J99" s="397">
        <v>0</v>
      </c>
      <c r="K99" s="398">
        <v>0</v>
      </c>
      <c r="L99" s="400"/>
      <c r="M99" s="401">
        <v>0</v>
      </c>
    </row>
    <row r="100" spans="1:13" ht="49.5" x14ac:dyDescent="0.25">
      <c r="A100" s="396">
        <v>9</v>
      </c>
      <c r="B100" s="402" t="s">
        <v>528</v>
      </c>
      <c r="C100" s="393" t="str">
        <f t="shared" si="3"/>
        <v>X</v>
      </c>
      <c r="D100" s="393" t="str">
        <f t="shared" si="4"/>
        <v/>
      </c>
      <c r="E100" s="393" t="str">
        <f t="shared" si="5"/>
        <v/>
      </c>
      <c r="F100" s="397">
        <v>385</v>
      </c>
      <c r="G100" s="397">
        <v>381</v>
      </c>
      <c r="H100" s="397">
        <v>4</v>
      </c>
      <c r="I100" s="397">
        <v>4</v>
      </c>
      <c r="J100" s="397">
        <v>0</v>
      </c>
      <c r="K100" s="398">
        <v>1.038961038961039E-2</v>
      </c>
      <c r="L100" s="400"/>
      <c r="M100" s="401">
        <v>385</v>
      </c>
    </row>
    <row r="101" spans="1:13" ht="66" x14ac:dyDescent="0.25">
      <c r="A101" s="396">
        <v>10</v>
      </c>
      <c r="B101" s="402" t="s">
        <v>529</v>
      </c>
      <c r="C101" s="393" t="str">
        <f t="shared" si="3"/>
        <v/>
      </c>
      <c r="D101" s="393" t="str">
        <f t="shared" si="4"/>
        <v/>
      </c>
      <c r="E101" s="393" t="str">
        <f t="shared" si="5"/>
        <v/>
      </c>
      <c r="F101" s="397">
        <v>702</v>
      </c>
      <c r="G101" s="397">
        <v>702</v>
      </c>
      <c r="H101" s="397">
        <v>0</v>
      </c>
      <c r="I101" s="397">
        <v>0</v>
      </c>
      <c r="J101" s="397">
        <v>0</v>
      </c>
      <c r="K101" s="398">
        <v>0</v>
      </c>
      <c r="L101" s="400"/>
      <c r="M101" s="401">
        <v>0</v>
      </c>
    </row>
    <row r="102" spans="1:13" ht="165" x14ac:dyDescent="0.25">
      <c r="A102" s="396">
        <v>11</v>
      </c>
      <c r="B102" s="402" t="s">
        <v>530</v>
      </c>
      <c r="C102" s="393" t="str">
        <f t="shared" si="3"/>
        <v/>
      </c>
      <c r="D102" s="393" t="str">
        <f t="shared" si="4"/>
        <v/>
      </c>
      <c r="E102" s="393" t="str">
        <f t="shared" si="5"/>
        <v/>
      </c>
      <c r="F102" s="397">
        <v>1192</v>
      </c>
      <c r="G102" s="397">
        <v>1192</v>
      </c>
      <c r="H102" s="397">
        <v>0</v>
      </c>
      <c r="I102" s="397">
        <v>0</v>
      </c>
      <c r="J102" s="397">
        <v>0</v>
      </c>
      <c r="K102" s="398">
        <v>0</v>
      </c>
      <c r="L102" s="400"/>
      <c r="M102" s="401">
        <v>0</v>
      </c>
    </row>
    <row r="103" spans="1:13" ht="33" x14ac:dyDescent="0.25">
      <c r="A103" s="396">
        <v>12</v>
      </c>
      <c r="B103" s="402" t="s">
        <v>531</v>
      </c>
      <c r="C103" s="393" t="str">
        <f t="shared" si="3"/>
        <v/>
      </c>
      <c r="D103" s="393" t="str">
        <f t="shared" si="4"/>
        <v/>
      </c>
      <c r="E103" s="393" t="str">
        <f t="shared" si="5"/>
        <v/>
      </c>
      <c r="F103" s="397">
        <v>1</v>
      </c>
      <c r="G103" s="397">
        <v>1</v>
      </c>
      <c r="H103" s="397">
        <v>0</v>
      </c>
      <c r="I103" s="397">
        <v>0</v>
      </c>
      <c r="J103" s="397">
        <v>0</v>
      </c>
      <c r="K103" s="398">
        <v>0</v>
      </c>
      <c r="L103" s="400"/>
      <c r="M103" s="401">
        <v>0</v>
      </c>
    </row>
    <row r="104" spans="1:13" ht="99" x14ac:dyDescent="0.25">
      <c r="A104" s="396">
        <v>13</v>
      </c>
      <c r="B104" s="402" t="s">
        <v>532</v>
      </c>
      <c r="C104" s="393" t="str">
        <f t="shared" si="3"/>
        <v/>
      </c>
      <c r="D104" s="393" t="str">
        <f t="shared" si="4"/>
        <v/>
      </c>
      <c r="E104" s="393" t="str">
        <f t="shared" si="5"/>
        <v/>
      </c>
      <c r="F104" s="397">
        <v>143</v>
      </c>
      <c r="G104" s="397">
        <v>143</v>
      </c>
      <c r="H104" s="397">
        <v>0</v>
      </c>
      <c r="I104" s="397">
        <v>0</v>
      </c>
      <c r="J104" s="397">
        <v>0</v>
      </c>
      <c r="K104" s="398">
        <v>0</v>
      </c>
      <c r="L104" s="400"/>
      <c r="M104" s="401">
        <v>0</v>
      </c>
    </row>
    <row r="105" spans="1:13" ht="82.5" x14ac:dyDescent="0.25">
      <c r="A105" s="396">
        <v>14</v>
      </c>
      <c r="B105" s="402" t="s">
        <v>533</v>
      </c>
      <c r="C105" s="393" t="str">
        <f t="shared" si="3"/>
        <v>X</v>
      </c>
      <c r="D105" s="393" t="str">
        <f t="shared" si="4"/>
        <v/>
      </c>
      <c r="E105" s="393" t="str">
        <f t="shared" si="5"/>
        <v/>
      </c>
      <c r="F105" s="397">
        <v>562</v>
      </c>
      <c r="G105" s="397">
        <v>421</v>
      </c>
      <c r="H105" s="397">
        <v>141</v>
      </c>
      <c r="I105" s="397">
        <v>141</v>
      </c>
      <c r="J105" s="397">
        <v>0</v>
      </c>
      <c r="K105" s="398">
        <v>0.25088967971530252</v>
      </c>
      <c r="L105" s="400"/>
      <c r="M105" s="401">
        <v>562</v>
      </c>
    </row>
    <row r="106" spans="1:13" ht="49.5" x14ac:dyDescent="0.25">
      <c r="A106" s="396">
        <v>15</v>
      </c>
      <c r="B106" s="402" t="s">
        <v>534</v>
      </c>
      <c r="C106" s="393" t="str">
        <f t="shared" si="3"/>
        <v>X</v>
      </c>
      <c r="D106" s="393" t="str">
        <f t="shared" si="4"/>
        <v/>
      </c>
      <c r="E106" s="393" t="str">
        <f t="shared" si="5"/>
        <v/>
      </c>
      <c r="F106" s="397">
        <v>71</v>
      </c>
      <c r="G106" s="397">
        <v>6</v>
      </c>
      <c r="H106" s="397">
        <v>65</v>
      </c>
      <c r="I106" s="397">
        <v>65</v>
      </c>
      <c r="J106" s="397">
        <v>0</v>
      </c>
      <c r="K106" s="398">
        <v>0.91549295774647887</v>
      </c>
      <c r="L106" s="400"/>
      <c r="M106" s="401">
        <v>71</v>
      </c>
    </row>
    <row r="107" spans="1:13" ht="49.5" x14ac:dyDescent="0.25">
      <c r="A107" s="396">
        <v>16</v>
      </c>
      <c r="B107" s="402" t="s">
        <v>535</v>
      </c>
      <c r="C107" s="393" t="str">
        <f t="shared" si="3"/>
        <v>X</v>
      </c>
      <c r="D107" s="393" t="str">
        <f t="shared" si="4"/>
        <v/>
      </c>
      <c r="E107" s="393" t="str">
        <f t="shared" si="5"/>
        <v/>
      </c>
      <c r="F107" s="397">
        <v>972</v>
      </c>
      <c r="G107" s="397">
        <v>679</v>
      </c>
      <c r="H107" s="397">
        <v>293</v>
      </c>
      <c r="I107" s="397">
        <v>293</v>
      </c>
      <c r="J107" s="397">
        <v>0</v>
      </c>
      <c r="K107" s="398">
        <v>0.30144032921810698</v>
      </c>
      <c r="L107" s="400"/>
      <c r="M107" s="401">
        <v>972</v>
      </c>
    </row>
    <row r="108" spans="1:13" ht="49.5" x14ac:dyDescent="0.25">
      <c r="A108" s="396">
        <v>17</v>
      </c>
      <c r="B108" s="402" t="s">
        <v>536</v>
      </c>
      <c r="C108" s="393" t="str">
        <f t="shared" si="3"/>
        <v>X</v>
      </c>
      <c r="D108" s="393" t="str">
        <f t="shared" si="4"/>
        <v/>
      </c>
      <c r="E108" s="393" t="str">
        <f t="shared" si="5"/>
        <v/>
      </c>
      <c r="F108" s="397">
        <v>327</v>
      </c>
      <c r="G108" s="397">
        <v>325</v>
      </c>
      <c r="H108" s="397">
        <v>2</v>
      </c>
      <c r="I108" s="397">
        <v>2</v>
      </c>
      <c r="J108" s="397">
        <v>0</v>
      </c>
      <c r="K108" s="398">
        <v>6.1162079510703364E-3</v>
      </c>
      <c r="L108" s="400"/>
      <c r="M108" s="401">
        <v>327</v>
      </c>
    </row>
    <row r="109" spans="1:13" ht="66" x14ac:dyDescent="0.25">
      <c r="A109" s="396">
        <v>18</v>
      </c>
      <c r="B109" s="402" t="s">
        <v>537</v>
      </c>
      <c r="C109" s="393" t="str">
        <f t="shared" si="3"/>
        <v>X</v>
      </c>
      <c r="D109" s="393" t="str">
        <f t="shared" si="4"/>
        <v/>
      </c>
      <c r="E109" s="393" t="str">
        <f t="shared" si="5"/>
        <v/>
      </c>
      <c r="F109" s="397">
        <v>3</v>
      </c>
      <c r="G109" s="397">
        <v>1</v>
      </c>
      <c r="H109" s="397">
        <v>2</v>
      </c>
      <c r="I109" s="397">
        <v>2</v>
      </c>
      <c r="J109" s="397">
        <v>0</v>
      </c>
      <c r="K109" s="398">
        <v>0.66666666666666663</v>
      </c>
      <c r="L109" s="400"/>
      <c r="M109" s="401">
        <v>3</v>
      </c>
    </row>
    <row r="110" spans="1:13" ht="16.5" x14ac:dyDescent="0.25">
      <c r="A110" s="396">
        <v>19</v>
      </c>
      <c r="B110" s="402" t="s">
        <v>538</v>
      </c>
      <c r="C110" s="393" t="str">
        <f t="shared" si="3"/>
        <v/>
      </c>
      <c r="D110" s="393" t="str">
        <f t="shared" si="4"/>
        <v/>
      </c>
      <c r="E110" s="393" t="str">
        <f t="shared" si="5"/>
        <v/>
      </c>
      <c r="F110" s="397">
        <v>50</v>
      </c>
      <c r="G110" s="397">
        <v>50</v>
      </c>
      <c r="H110" s="397">
        <v>0</v>
      </c>
      <c r="I110" s="397">
        <v>0</v>
      </c>
      <c r="J110" s="397">
        <v>0</v>
      </c>
      <c r="K110" s="398">
        <v>0</v>
      </c>
      <c r="L110" s="400"/>
      <c r="M110" s="401">
        <v>0</v>
      </c>
    </row>
    <row r="111" spans="1:13" ht="49.5" x14ac:dyDescent="0.25">
      <c r="A111" s="396">
        <v>20</v>
      </c>
      <c r="B111" s="402" t="s">
        <v>539</v>
      </c>
      <c r="C111" s="393" t="str">
        <f t="shared" si="3"/>
        <v/>
      </c>
      <c r="D111" s="393" t="str">
        <f t="shared" si="4"/>
        <v/>
      </c>
      <c r="E111" s="393" t="str">
        <f t="shared" si="5"/>
        <v/>
      </c>
      <c r="F111" s="397">
        <v>54</v>
      </c>
      <c r="G111" s="397">
        <v>54</v>
      </c>
      <c r="H111" s="397">
        <v>0</v>
      </c>
      <c r="I111" s="397">
        <v>0</v>
      </c>
      <c r="J111" s="397">
        <v>0</v>
      </c>
      <c r="K111" s="398">
        <v>0</v>
      </c>
      <c r="L111" s="400"/>
      <c r="M111" s="401">
        <v>0</v>
      </c>
    </row>
    <row r="112" spans="1:13" ht="66" x14ac:dyDescent="0.25">
      <c r="A112" s="396">
        <v>21</v>
      </c>
      <c r="B112" s="402" t="s">
        <v>540</v>
      </c>
      <c r="C112" s="393" t="str">
        <f t="shared" si="3"/>
        <v/>
      </c>
      <c r="D112" s="393" t="str">
        <f t="shared" si="4"/>
        <v/>
      </c>
      <c r="E112" s="393" t="str">
        <f t="shared" si="5"/>
        <v/>
      </c>
      <c r="F112" s="397">
        <v>5</v>
      </c>
      <c r="G112" s="397">
        <v>5</v>
      </c>
      <c r="H112" s="397">
        <v>0</v>
      </c>
      <c r="I112" s="397">
        <v>0</v>
      </c>
      <c r="J112" s="397">
        <v>0</v>
      </c>
      <c r="K112" s="398">
        <v>0</v>
      </c>
      <c r="L112" s="400"/>
      <c r="M112" s="401">
        <v>0</v>
      </c>
    </row>
    <row r="113" spans="1:13" ht="66" x14ac:dyDescent="0.25">
      <c r="A113" s="396">
        <v>22</v>
      </c>
      <c r="B113" s="402" t="s">
        <v>541</v>
      </c>
      <c r="C113" s="393" t="str">
        <f t="shared" si="3"/>
        <v>X</v>
      </c>
      <c r="D113" s="393" t="str">
        <f t="shared" si="4"/>
        <v/>
      </c>
      <c r="E113" s="393" t="str">
        <f t="shared" si="5"/>
        <v/>
      </c>
      <c r="F113" s="397">
        <v>8</v>
      </c>
      <c r="G113" s="397">
        <v>7</v>
      </c>
      <c r="H113" s="397">
        <v>1</v>
      </c>
      <c r="I113" s="397">
        <v>1</v>
      </c>
      <c r="J113" s="397">
        <v>0</v>
      </c>
      <c r="K113" s="398">
        <v>0.125</v>
      </c>
      <c r="L113" s="400"/>
      <c r="M113" s="401">
        <v>8</v>
      </c>
    </row>
    <row r="114" spans="1:13" ht="16.5" x14ac:dyDescent="0.25">
      <c r="A114" s="396">
        <v>23</v>
      </c>
      <c r="B114" s="402" t="s">
        <v>542</v>
      </c>
      <c r="C114" s="393" t="str">
        <f t="shared" si="3"/>
        <v/>
      </c>
      <c r="D114" s="393" t="str">
        <f t="shared" si="4"/>
        <v/>
      </c>
      <c r="E114" s="393" t="str">
        <f t="shared" si="5"/>
        <v/>
      </c>
      <c r="F114" s="397">
        <v>348</v>
      </c>
      <c r="G114" s="397">
        <v>348</v>
      </c>
      <c r="H114" s="397">
        <v>0</v>
      </c>
      <c r="I114" s="397">
        <v>0</v>
      </c>
      <c r="J114" s="397">
        <v>0</v>
      </c>
      <c r="K114" s="398">
        <v>0</v>
      </c>
      <c r="L114" s="400"/>
      <c r="M114" s="401">
        <v>0</v>
      </c>
    </row>
    <row r="115" spans="1:13" ht="33" x14ac:dyDescent="0.25">
      <c r="A115" s="396">
        <v>24</v>
      </c>
      <c r="B115" s="402" t="s">
        <v>543</v>
      </c>
      <c r="C115" s="393" t="str">
        <f t="shared" si="3"/>
        <v>X</v>
      </c>
      <c r="D115" s="393" t="str">
        <f t="shared" si="4"/>
        <v/>
      </c>
      <c r="E115" s="393" t="str">
        <f t="shared" si="5"/>
        <v/>
      </c>
      <c r="F115" s="397">
        <v>484</v>
      </c>
      <c r="G115" s="397">
        <v>281</v>
      </c>
      <c r="H115" s="397">
        <v>203</v>
      </c>
      <c r="I115" s="397">
        <v>203</v>
      </c>
      <c r="J115" s="397">
        <v>0</v>
      </c>
      <c r="K115" s="398">
        <v>0.41942148760330578</v>
      </c>
      <c r="L115" s="400"/>
      <c r="M115" s="401">
        <v>484</v>
      </c>
    </row>
    <row r="116" spans="1:13" ht="16.5" x14ac:dyDescent="0.25">
      <c r="A116" s="396">
        <v>25</v>
      </c>
      <c r="B116" s="396" t="s">
        <v>544</v>
      </c>
      <c r="C116" s="393" t="str">
        <f t="shared" si="3"/>
        <v/>
      </c>
      <c r="D116" s="393" t="str">
        <f t="shared" si="4"/>
        <v/>
      </c>
      <c r="E116" s="393" t="str">
        <f t="shared" si="5"/>
        <v/>
      </c>
      <c r="F116" s="397">
        <v>0</v>
      </c>
      <c r="G116" s="397">
        <v>0</v>
      </c>
      <c r="H116" s="397">
        <v>0</v>
      </c>
      <c r="I116" s="397">
        <v>0</v>
      </c>
      <c r="J116" s="397">
        <v>0</v>
      </c>
      <c r="K116" s="398">
        <v>0</v>
      </c>
      <c r="L116" s="400"/>
      <c r="M116" s="401">
        <v>0</v>
      </c>
    </row>
    <row r="117" spans="1:13" ht="16.5" x14ac:dyDescent="0.25">
      <c r="A117" s="396">
        <v>1</v>
      </c>
      <c r="B117" s="402" t="s">
        <v>278</v>
      </c>
      <c r="C117" s="393" t="str">
        <f t="shared" si="3"/>
        <v/>
      </c>
      <c r="D117" s="393" t="str">
        <f t="shared" si="4"/>
        <v/>
      </c>
      <c r="E117" s="393" t="str">
        <f t="shared" si="5"/>
        <v/>
      </c>
      <c r="F117" s="397">
        <v>54</v>
      </c>
      <c r="G117" s="397">
        <v>54</v>
      </c>
      <c r="H117" s="397">
        <v>0</v>
      </c>
      <c r="I117" s="397">
        <v>0</v>
      </c>
      <c r="J117" s="397">
        <v>0</v>
      </c>
      <c r="K117" s="398">
        <v>0</v>
      </c>
      <c r="L117" s="400"/>
      <c r="M117" s="401">
        <v>0</v>
      </c>
    </row>
    <row r="118" spans="1:13" ht="16.5" hidden="1" x14ac:dyDescent="0.25">
      <c r="A118" s="396">
        <v>2</v>
      </c>
      <c r="B118" s="402">
        <v>0</v>
      </c>
      <c r="C118" s="393" t="str">
        <f t="shared" si="3"/>
        <v/>
      </c>
      <c r="D118" s="393" t="str">
        <f t="shared" si="4"/>
        <v/>
      </c>
      <c r="E118" s="393" t="str">
        <f t="shared" si="5"/>
        <v/>
      </c>
      <c r="F118" s="397">
        <v>0</v>
      </c>
      <c r="G118" s="397">
        <v>0</v>
      </c>
      <c r="H118" s="397">
        <v>0</v>
      </c>
      <c r="I118" s="397">
        <v>0</v>
      </c>
      <c r="J118" s="397">
        <v>0</v>
      </c>
      <c r="K118" s="398">
        <v>0</v>
      </c>
      <c r="L118" s="400"/>
      <c r="M118" s="401">
        <v>0</v>
      </c>
    </row>
    <row r="119" spans="1:13" ht="16.5" hidden="1" x14ac:dyDescent="0.25">
      <c r="A119" s="396">
        <v>3</v>
      </c>
      <c r="B119" s="402">
        <v>0</v>
      </c>
      <c r="C119" s="393" t="str">
        <f t="shared" si="3"/>
        <v/>
      </c>
      <c r="D119" s="393" t="str">
        <f t="shared" si="4"/>
        <v/>
      </c>
      <c r="E119" s="393" t="str">
        <f t="shared" si="5"/>
        <v/>
      </c>
      <c r="F119" s="397">
        <v>0</v>
      </c>
      <c r="G119" s="397">
        <v>0</v>
      </c>
      <c r="H119" s="397">
        <v>0</v>
      </c>
      <c r="I119" s="397">
        <v>0</v>
      </c>
      <c r="J119" s="397">
        <v>0</v>
      </c>
      <c r="K119" s="398">
        <v>0</v>
      </c>
      <c r="L119" s="400"/>
      <c r="M119" s="401">
        <v>0</v>
      </c>
    </row>
    <row r="120" spans="1:13" ht="16.5" hidden="1" x14ac:dyDescent="0.25">
      <c r="A120" s="396">
        <v>4</v>
      </c>
      <c r="B120" s="402">
        <v>0</v>
      </c>
      <c r="C120" s="393" t="str">
        <f t="shared" si="3"/>
        <v/>
      </c>
      <c r="D120" s="393" t="str">
        <f t="shared" si="4"/>
        <v/>
      </c>
      <c r="E120" s="393" t="str">
        <f t="shared" si="5"/>
        <v/>
      </c>
      <c r="F120" s="397">
        <v>0</v>
      </c>
      <c r="G120" s="397">
        <v>0</v>
      </c>
      <c r="H120" s="397">
        <v>0</v>
      </c>
      <c r="I120" s="397">
        <v>0</v>
      </c>
      <c r="J120" s="397">
        <v>0</v>
      </c>
      <c r="K120" s="398">
        <v>0</v>
      </c>
      <c r="L120" s="400"/>
      <c r="M120" s="401">
        <v>0</v>
      </c>
    </row>
    <row r="121" spans="1:13" ht="16.5" hidden="1" x14ac:dyDescent="0.25">
      <c r="A121" s="396">
        <v>5</v>
      </c>
      <c r="B121" s="402">
        <v>0</v>
      </c>
      <c r="C121" s="393" t="str">
        <f t="shared" si="3"/>
        <v/>
      </c>
      <c r="D121" s="393" t="str">
        <f t="shared" si="4"/>
        <v/>
      </c>
      <c r="E121" s="393" t="str">
        <f t="shared" si="5"/>
        <v/>
      </c>
      <c r="F121" s="397">
        <v>0</v>
      </c>
      <c r="G121" s="397">
        <v>0</v>
      </c>
      <c r="H121" s="397">
        <v>0</v>
      </c>
      <c r="I121" s="397">
        <v>0</v>
      </c>
      <c r="J121" s="397">
        <v>0</v>
      </c>
      <c r="K121" s="398">
        <v>0</v>
      </c>
      <c r="L121" s="400"/>
      <c r="M121" s="401">
        <v>0</v>
      </c>
    </row>
    <row r="122" spans="1:13" ht="16.5" hidden="1" x14ac:dyDescent="0.25">
      <c r="A122" s="396">
        <v>6</v>
      </c>
      <c r="B122" s="402">
        <v>0</v>
      </c>
      <c r="C122" s="393" t="str">
        <f t="shared" si="3"/>
        <v/>
      </c>
      <c r="D122" s="393" t="str">
        <f t="shared" si="4"/>
        <v/>
      </c>
      <c r="E122" s="393" t="str">
        <f t="shared" si="5"/>
        <v/>
      </c>
      <c r="F122" s="397">
        <v>0</v>
      </c>
      <c r="G122" s="397">
        <v>0</v>
      </c>
      <c r="H122" s="397">
        <v>0</v>
      </c>
      <c r="I122" s="397">
        <v>0</v>
      </c>
      <c r="J122" s="397">
        <v>0</v>
      </c>
      <c r="K122" s="398">
        <v>0</v>
      </c>
      <c r="L122" s="400"/>
      <c r="M122" s="401">
        <v>0</v>
      </c>
    </row>
    <row r="123" spans="1:13" ht="16.5" hidden="1" x14ac:dyDescent="0.25">
      <c r="A123" s="396">
        <v>7</v>
      </c>
      <c r="B123" s="402">
        <v>0</v>
      </c>
      <c r="C123" s="393" t="str">
        <f t="shared" si="3"/>
        <v/>
      </c>
      <c r="D123" s="393" t="str">
        <f t="shared" si="4"/>
        <v/>
      </c>
      <c r="E123" s="393" t="str">
        <f t="shared" si="5"/>
        <v/>
      </c>
      <c r="F123" s="397">
        <v>0</v>
      </c>
      <c r="G123" s="397">
        <v>0</v>
      </c>
      <c r="H123" s="397">
        <v>0</v>
      </c>
      <c r="I123" s="397">
        <v>0</v>
      </c>
      <c r="J123" s="397">
        <v>0</v>
      </c>
      <c r="K123" s="398">
        <v>0</v>
      </c>
      <c r="L123" s="400"/>
      <c r="M123" s="401">
        <v>0</v>
      </c>
    </row>
    <row r="124" spans="1:13" ht="16.5" hidden="1" x14ac:dyDescent="0.25">
      <c r="A124" s="396">
        <v>8</v>
      </c>
      <c r="B124" s="402">
        <v>0</v>
      </c>
      <c r="C124" s="393" t="str">
        <f t="shared" si="3"/>
        <v/>
      </c>
      <c r="D124" s="393" t="str">
        <f t="shared" si="4"/>
        <v/>
      </c>
      <c r="E124" s="393" t="str">
        <f t="shared" si="5"/>
        <v/>
      </c>
      <c r="F124" s="397">
        <v>0</v>
      </c>
      <c r="G124" s="397">
        <v>0</v>
      </c>
      <c r="H124" s="397">
        <v>0</v>
      </c>
      <c r="I124" s="397">
        <v>0</v>
      </c>
      <c r="J124" s="397">
        <v>0</v>
      </c>
      <c r="K124" s="398">
        <v>0</v>
      </c>
      <c r="L124" s="400"/>
      <c r="M124" s="401">
        <v>0</v>
      </c>
    </row>
    <row r="125" spans="1:13" ht="16.5" hidden="1" x14ac:dyDescent="0.25">
      <c r="A125" s="396">
        <v>9</v>
      </c>
      <c r="B125" s="402">
        <v>0</v>
      </c>
      <c r="C125" s="393" t="str">
        <f t="shared" si="3"/>
        <v/>
      </c>
      <c r="D125" s="393" t="str">
        <f t="shared" si="4"/>
        <v/>
      </c>
      <c r="E125" s="393" t="str">
        <f t="shared" si="5"/>
        <v/>
      </c>
      <c r="F125" s="397">
        <v>0</v>
      </c>
      <c r="G125" s="397">
        <v>0</v>
      </c>
      <c r="H125" s="397">
        <v>0</v>
      </c>
      <c r="I125" s="397">
        <v>0</v>
      </c>
      <c r="J125" s="397">
        <v>0</v>
      </c>
      <c r="K125" s="398">
        <v>0</v>
      </c>
      <c r="L125" s="400"/>
      <c r="M125" s="401">
        <v>0</v>
      </c>
    </row>
    <row r="126" spans="1:13" ht="16.5" hidden="1" x14ac:dyDescent="0.25">
      <c r="A126" s="396">
        <v>10</v>
      </c>
      <c r="B126" s="402">
        <v>0</v>
      </c>
      <c r="C126" s="393" t="str">
        <f t="shared" si="3"/>
        <v/>
      </c>
      <c r="D126" s="393" t="str">
        <f t="shared" si="4"/>
        <v/>
      </c>
      <c r="E126" s="393" t="str">
        <f t="shared" si="5"/>
        <v/>
      </c>
      <c r="F126" s="397">
        <v>0</v>
      </c>
      <c r="G126" s="397">
        <v>0</v>
      </c>
      <c r="H126" s="397">
        <v>0</v>
      </c>
      <c r="I126" s="397">
        <v>0</v>
      </c>
      <c r="J126" s="397">
        <v>0</v>
      </c>
      <c r="K126" s="398">
        <v>0</v>
      </c>
      <c r="L126" s="400"/>
      <c r="M126" s="401">
        <v>0</v>
      </c>
    </row>
    <row r="127" spans="1:13" ht="16.5" hidden="1" x14ac:dyDescent="0.25">
      <c r="A127" s="396">
        <v>11</v>
      </c>
      <c r="B127" s="402">
        <v>0</v>
      </c>
      <c r="C127" s="393" t="str">
        <f t="shared" si="3"/>
        <v/>
      </c>
      <c r="D127" s="393" t="str">
        <f t="shared" si="4"/>
        <v/>
      </c>
      <c r="E127" s="393" t="str">
        <f t="shared" si="5"/>
        <v/>
      </c>
      <c r="F127" s="397">
        <v>0</v>
      </c>
      <c r="G127" s="397">
        <v>0</v>
      </c>
      <c r="H127" s="397">
        <v>0</v>
      </c>
      <c r="I127" s="397">
        <v>0</v>
      </c>
      <c r="J127" s="397">
        <v>0</v>
      </c>
      <c r="K127" s="398">
        <v>0</v>
      </c>
      <c r="L127" s="400"/>
      <c r="M127" s="401">
        <v>0</v>
      </c>
    </row>
    <row r="128" spans="1:13" ht="16.5" hidden="1" x14ac:dyDescent="0.25">
      <c r="A128" s="396">
        <v>12</v>
      </c>
      <c r="B128" s="402">
        <v>0</v>
      </c>
      <c r="C128" s="393" t="str">
        <f t="shared" si="3"/>
        <v/>
      </c>
      <c r="D128" s="393" t="str">
        <f t="shared" si="4"/>
        <v/>
      </c>
      <c r="E128" s="393" t="str">
        <f t="shared" si="5"/>
        <v/>
      </c>
      <c r="F128" s="397">
        <v>0</v>
      </c>
      <c r="G128" s="397">
        <v>0</v>
      </c>
      <c r="H128" s="397">
        <v>0</v>
      </c>
      <c r="I128" s="397">
        <v>0</v>
      </c>
      <c r="J128" s="397">
        <v>0</v>
      </c>
      <c r="K128" s="398">
        <v>0</v>
      </c>
      <c r="L128" s="400"/>
      <c r="M128" s="401">
        <v>0</v>
      </c>
    </row>
    <row r="129" spans="1:13" ht="16.5" hidden="1" x14ac:dyDescent="0.25">
      <c r="A129" s="396">
        <v>13</v>
      </c>
      <c r="B129" s="402">
        <v>0</v>
      </c>
      <c r="C129" s="393" t="str">
        <f t="shared" si="3"/>
        <v/>
      </c>
      <c r="D129" s="393" t="str">
        <f t="shared" si="4"/>
        <v/>
      </c>
      <c r="E129" s="393" t="str">
        <f t="shared" si="5"/>
        <v/>
      </c>
      <c r="F129" s="397">
        <v>0</v>
      </c>
      <c r="G129" s="397">
        <v>0</v>
      </c>
      <c r="H129" s="397">
        <v>0</v>
      </c>
      <c r="I129" s="397">
        <v>0</v>
      </c>
      <c r="J129" s="397">
        <v>0</v>
      </c>
      <c r="K129" s="398">
        <v>0</v>
      </c>
      <c r="L129" s="400"/>
      <c r="M129" s="401">
        <v>0</v>
      </c>
    </row>
    <row r="130" spans="1:13" ht="16.5" hidden="1" x14ac:dyDescent="0.25">
      <c r="A130" s="396">
        <v>14</v>
      </c>
      <c r="B130" s="402">
        <v>0</v>
      </c>
      <c r="C130" s="393" t="str">
        <f t="shared" si="3"/>
        <v/>
      </c>
      <c r="D130" s="393" t="str">
        <f t="shared" si="4"/>
        <v/>
      </c>
      <c r="E130" s="393" t="str">
        <f t="shared" si="5"/>
        <v/>
      </c>
      <c r="F130" s="397">
        <v>0</v>
      </c>
      <c r="G130" s="397">
        <v>0</v>
      </c>
      <c r="H130" s="397">
        <v>0</v>
      </c>
      <c r="I130" s="397">
        <v>0</v>
      </c>
      <c r="J130" s="397">
        <v>0</v>
      </c>
      <c r="K130" s="398">
        <v>0</v>
      </c>
      <c r="L130" s="400"/>
      <c r="M130" s="401">
        <v>0</v>
      </c>
    </row>
    <row r="131" spans="1:13" ht="16.5" x14ac:dyDescent="0.25">
      <c r="A131" s="396">
        <v>0</v>
      </c>
      <c r="B131" s="396" t="s">
        <v>545</v>
      </c>
      <c r="C131" s="393" t="str">
        <f t="shared" si="3"/>
        <v/>
      </c>
      <c r="D131" s="393" t="str">
        <f t="shared" si="4"/>
        <v/>
      </c>
      <c r="E131" s="393" t="str">
        <f t="shared" si="5"/>
        <v/>
      </c>
      <c r="F131" s="397">
        <v>116</v>
      </c>
      <c r="G131" s="397">
        <v>116</v>
      </c>
      <c r="H131" s="397">
        <v>0</v>
      </c>
      <c r="I131" s="397">
        <v>0</v>
      </c>
      <c r="J131" s="397">
        <v>0</v>
      </c>
      <c r="K131" s="398">
        <v>0</v>
      </c>
      <c r="L131" s="397">
        <v>0</v>
      </c>
      <c r="M131" s="397">
        <v>0</v>
      </c>
    </row>
    <row r="132" spans="1:13" ht="16.5" x14ac:dyDescent="0.25">
      <c r="A132" s="396">
        <v>1</v>
      </c>
      <c r="B132" s="402" t="s">
        <v>546</v>
      </c>
      <c r="C132" s="393" t="str">
        <f t="shared" si="3"/>
        <v/>
      </c>
      <c r="D132" s="393" t="str">
        <f t="shared" si="4"/>
        <v/>
      </c>
      <c r="E132" s="393" t="str">
        <f t="shared" si="5"/>
        <v/>
      </c>
      <c r="F132" s="397">
        <v>111</v>
      </c>
      <c r="G132" s="397">
        <v>111</v>
      </c>
      <c r="H132" s="397">
        <v>0</v>
      </c>
      <c r="I132" s="397">
        <v>0</v>
      </c>
      <c r="J132" s="397">
        <v>0</v>
      </c>
      <c r="K132" s="398">
        <v>0</v>
      </c>
      <c r="L132" s="400"/>
      <c r="M132" s="401">
        <v>0</v>
      </c>
    </row>
    <row r="133" spans="1:13" ht="33" x14ac:dyDescent="0.25">
      <c r="A133" s="396">
        <v>2</v>
      </c>
      <c r="B133" s="402" t="s">
        <v>547</v>
      </c>
      <c r="C133" s="393" t="str">
        <f t="shared" si="3"/>
        <v/>
      </c>
      <c r="D133" s="393" t="str">
        <f t="shared" si="4"/>
        <v/>
      </c>
      <c r="E133" s="393" t="str">
        <f t="shared" si="5"/>
        <v/>
      </c>
      <c r="F133" s="397">
        <v>2</v>
      </c>
      <c r="G133" s="397">
        <v>2</v>
      </c>
      <c r="H133" s="397">
        <v>0</v>
      </c>
      <c r="I133" s="397">
        <v>0</v>
      </c>
      <c r="J133" s="397">
        <v>0</v>
      </c>
      <c r="K133" s="398">
        <v>0</v>
      </c>
      <c r="L133" s="400"/>
      <c r="M133" s="401">
        <v>0</v>
      </c>
    </row>
    <row r="134" spans="1:13" ht="16.5" x14ac:dyDescent="0.25">
      <c r="A134" s="396">
        <v>3</v>
      </c>
      <c r="B134" s="402" t="s">
        <v>548</v>
      </c>
      <c r="C134" s="393" t="str">
        <f t="shared" si="3"/>
        <v/>
      </c>
      <c r="D134" s="393" t="str">
        <f t="shared" si="4"/>
        <v/>
      </c>
      <c r="E134" s="393" t="str">
        <f t="shared" si="5"/>
        <v/>
      </c>
      <c r="F134" s="397">
        <v>1</v>
      </c>
      <c r="G134" s="397">
        <v>1</v>
      </c>
      <c r="H134" s="397">
        <v>0</v>
      </c>
      <c r="I134" s="397">
        <v>0</v>
      </c>
      <c r="J134" s="397">
        <v>0</v>
      </c>
      <c r="K134" s="398">
        <v>0</v>
      </c>
      <c r="L134" s="400"/>
      <c r="M134" s="401">
        <v>0</v>
      </c>
    </row>
    <row r="135" spans="1:13" ht="33" x14ac:dyDescent="0.25">
      <c r="A135" s="396">
        <v>4</v>
      </c>
      <c r="B135" s="402" t="s">
        <v>549</v>
      </c>
      <c r="C135" s="393" t="str">
        <f t="shared" si="3"/>
        <v/>
      </c>
      <c r="D135" s="393" t="str">
        <f t="shared" si="4"/>
        <v/>
      </c>
      <c r="E135" s="393" t="str">
        <f t="shared" si="5"/>
        <v/>
      </c>
      <c r="F135" s="397">
        <v>2</v>
      </c>
      <c r="G135" s="397">
        <v>2</v>
      </c>
      <c r="H135" s="397">
        <v>0</v>
      </c>
      <c r="I135" s="397">
        <v>0</v>
      </c>
      <c r="J135" s="397">
        <v>0</v>
      </c>
      <c r="K135" s="398">
        <v>0</v>
      </c>
      <c r="L135" s="400"/>
      <c r="M135" s="401">
        <v>0</v>
      </c>
    </row>
    <row r="136" spans="1:13" ht="16.5" hidden="1" x14ac:dyDescent="0.25">
      <c r="A136" s="396">
        <v>5</v>
      </c>
      <c r="B136" s="402">
        <v>0</v>
      </c>
      <c r="C136" s="393" t="str">
        <f t="shared" si="3"/>
        <v/>
      </c>
      <c r="D136" s="393" t="str">
        <f t="shared" si="4"/>
        <v/>
      </c>
      <c r="E136" s="393" t="str">
        <f t="shared" si="5"/>
        <v/>
      </c>
      <c r="F136" s="397">
        <v>0</v>
      </c>
      <c r="G136" s="397">
        <v>0</v>
      </c>
      <c r="H136" s="397">
        <v>0</v>
      </c>
      <c r="I136" s="397">
        <v>0</v>
      </c>
      <c r="J136" s="397">
        <v>0</v>
      </c>
      <c r="K136" s="398">
        <v>0</v>
      </c>
      <c r="L136" s="400"/>
      <c r="M136" s="401">
        <v>0</v>
      </c>
    </row>
    <row r="137" spans="1:13" ht="16.5" hidden="1" x14ac:dyDescent="0.25">
      <c r="A137" s="396">
        <v>6</v>
      </c>
      <c r="B137" s="402">
        <v>0</v>
      </c>
      <c r="C137" s="393" t="str">
        <f t="shared" ref="C137:C200" si="6">IF(I137&lt;&gt;0,"X","")</f>
        <v/>
      </c>
      <c r="D137" s="393" t="str">
        <f t="shared" ref="D137:D200" si="7">IF(J137&lt;&gt;0,"X","")</f>
        <v/>
      </c>
      <c r="E137" s="393" t="str">
        <f t="shared" ref="E137:E200" si="8">IF(L137&lt;&gt;0,"X","")</f>
        <v/>
      </c>
      <c r="F137" s="397">
        <v>0</v>
      </c>
      <c r="G137" s="397">
        <v>0</v>
      </c>
      <c r="H137" s="397">
        <v>0</v>
      </c>
      <c r="I137" s="397">
        <v>0</v>
      </c>
      <c r="J137" s="397">
        <v>0</v>
      </c>
      <c r="K137" s="398">
        <v>0</v>
      </c>
      <c r="L137" s="400"/>
      <c r="M137" s="401">
        <v>0</v>
      </c>
    </row>
    <row r="138" spans="1:13" ht="16.5" hidden="1" x14ac:dyDescent="0.25">
      <c r="A138" s="396">
        <v>7</v>
      </c>
      <c r="B138" s="402">
        <v>0</v>
      </c>
      <c r="C138" s="393" t="str">
        <f t="shared" si="6"/>
        <v/>
      </c>
      <c r="D138" s="393" t="str">
        <f t="shared" si="7"/>
        <v/>
      </c>
      <c r="E138" s="393" t="str">
        <f t="shared" si="8"/>
        <v/>
      </c>
      <c r="F138" s="397">
        <v>0</v>
      </c>
      <c r="G138" s="397">
        <v>0</v>
      </c>
      <c r="H138" s="397">
        <v>0</v>
      </c>
      <c r="I138" s="397">
        <v>0</v>
      </c>
      <c r="J138" s="397">
        <v>0</v>
      </c>
      <c r="K138" s="398">
        <v>0</v>
      </c>
      <c r="L138" s="400"/>
      <c r="M138" s="401">
        <v>0</v>
      </c>
    </row>
    <row r="139" spans="1:13" ht="16.5" hidden="1" x14ac:dyDescent="0.25">
      <c r="A139" s="396">
        <v>8</v>
      </c>
      <c r="B139" s="402">
        <v>0</v>
      </c>
      <c r="C139" s="393" t="str">
        <f t="shared" si="6"/>
        <v/>
      </c>
      <c r="D139" s="393" t="str">
        <f t="shared" si="7"/>
        <v/>
      </c>
      <c r="E139" s="393" t="str">
        <f t="shared" si="8"/>
        <v/>
      </c>
      <c r="F139" s="397">
        <v>0</v>
      </c>
      <c r="G139" s="397">
        <v>0</v>
      </c>
      <c r="H139" s="397">
        <v>0</v>
      </c>
      <c r="I139" s="397">
        <v>0</v>
      </c>
      <c r="J139" s="397">
        <v>0</v>
      </c>
      <c r="K139" s="398">
        <v>0</v>
      </c>
      <c r="L139" s="400"/>
      <c r="M139" s="401">
        <v>0</v>
      </c>
    </row>
    <row r="140" spans="1:13" ht="16.5" hidden="1" x14ac:dyDescent="0.25">
      <c r="A140" s="396">
        <v>9</v>
      </c>
      <c r="B140" s="402">
        <v>0</v>
      </c>
      <c r="C140" s="393" t="str">
        <f t="shared" si="6"/>
        <v/>
      </c>
      <c r="D140" s="393" t="str">
        <f t="shared" si="7"/>
        <v/>
      </c>
      <c r="E140" s="393" t="str">
        <f t="shared" si="8"/>
        <v/>
      </c>
      <c r="F140" s="397">
        <v>0</v>
      </c>
      <c r="G140" s="397">
        <v>0</v>
      </c>
      <c r="H140" s="397">
        <v>0</v>
      </c>
      <c r="I140" s="397">
        <v>0</v>
      </c>
      <c r="J140" s="397">
        <v>0</v>
      </c>
      <c r="K140" s="398">
        <v>0</v>
      </c>
      <c r="L140" s="400"/>
      <c r="M140" s="401">
        <v>0</v>
      </c>
    </row>
    <row r="141" spans="1:13" ht="16.5" hidden="1" x14ac:dyDescent="0.25">
      <c r="A141" s="396">
        <v>10</v>
      </c>
      <c r="B141" s="402">
        <v>0</v>
      </c>
      <c r="C141" s="393" t="str">
        <f t="shared" si="6"/>
        <v/>
      </c>
      <c r="D141" s="393" t="str">
        <f t="shared" si="7"/>
        <v/>
      </c>
      <c r="E141" s="393" t="str">
        <f t="shared" si="8"/>
        <v/>
      </c>
      <c r="F141" s="397">
        <v>0</v>
      </c>
      <c r="G141" s="397">
        <v>0</v>
      </c>
      <c r="H141" s="397">
        <v>0</v>
      </c>
      <c r="I141" s="397">
        <v>0</v>
      </c>
      <c r="J141" s="397">
        <v>0</v>
      </c>
      <c r="K141" s="398">
        <v>0</v>
      </c>
      <c r="L141" s="400"/>
      <c r="M141" s="401">
        <v>0</v>
      </c>
    </row>
    <row r="142" spans="1:13" ht="16.5" hidden="1" x14ac:dyDescent="0.25">
      <c r="A142" s="396">
        <v>11</v>
      </c>
      <c r="B142" s="402">
        <v>0</v>
      </c>
      <c r="C142" s="393" t="str">
        <f t="shared" si="6"/>
        <v/>
      </c>
      <c r="D142" s="393" t="str">
        <f t="shared" si="7"/>
        <v/>
      </c>
      <c r="E142" s="393" t="str">
        <f t="shared" si="8"/>
        <v/>
      </c>
      <c r="F142" s="397">
        <v>0</v>
      </c>
      <c r="G142" s="397">
        <v>0</v>
      </c>
      <c r="H142" s="397">
        <v>0</v>
      </c>
      <c r="I142" s="397">
        <v>0</v>
      </c>
      <c r="J142" s="397">
        <v>0</v>
      </c>
      <c r="K142" s="398">
        <v>0</v>
      </c>
      <c r="L142" s="400"/>
      <c r="M142" s="401">
        <v>0</v>
      </c>
    </row>
    <row r="143" spans="1:13" ht="16.5" hidden="1" x14ac:dyDescent="0.25">
      <c r="A143" s="396">
        <v>12</v>
      </c>
      <c r="B143" s="402">
        <v>0</v>
      </c>
      <c r="C143" s="393" t="str">
        <f t="shared" si="6"/>
        <v/>
      </c>
      <c r="D143" s="393" t="str">
        <f t="shared" si="7"/>
        <v/>
      </c>
      <c r="E143" s="393" t="str">
        <f t="shared" si="8"/>
        <v/>
      </c>
      <c r="F143" s="397">
        <v>0</v>
      </c>
      <c r="G143" s="397">
        <v>0</v>
      </c>
      <c r="H143" s="397">
        <v>0</v>
      </c>
      <c r="I143" s="397">
        <v>0</v>
      </c>
      <c r="J143" s="397">
        <v>0</v>
      </c>
      <c r="K143" s="398">
        <v>0</v>
      </c>
      <c r="L143" s="400"/>
      <c r="M143" s="401">
        <v>0</v>
      </c>
    </row>
    <row r="144" spans="1:13" ht="16.5" hidden="1" x14ac:dyDescent="0.25">
      <c r="A144" s="396">
        <v>13</v>
      </c>
      <c r="B144" s="402">
        <v>0</v>
      </c>
      <c r="C144" s="393" t="str">
        <f t="shared" si="6"/>
        <v/>
      </c>
      <c r="D144" s="393" t="str">
        <f t="shared" si="7"/>
        <v/>
      </c>
      <c r="E144" s="393" t="str">
        <f t="shared" si="8"/>
        <v/>
      </c>
      <c r="F144" s="397">
        <v>0</v>
      </c>
      <c r="G144" s="397">
        <v>0</v>
      </c>
      <c r="H144" s="397">
        <v>0</v>
      </c>
      <c r="I144" s="397">
        <v>0</v>
      </c>
      <c r="J144" s="397">
        <v>0</v>
      </c>
      <c r="K144" s="398">
        <v>0</v>
      </c>
      <c r="L144" s="400"/>
      <c r="M144" s="401">
        <v>0</v>
      </c>
    </row>
    <row r="145" spans="1:13" ht="16.5" hidden="1" x14ac:dyDescent="0.25">
      <c r="A145" s="396">
        <v>14</v>
      </c>
      <c r="B145" s="402">
        <v>0</v>
      </c>
      <c r="C145" s="393" t="str">
        <f t="shared" si="6"/>
        <v/>
      </c>
      <c r="D145" s="393" t="str">
        <f t="shared" si="7"/>
        <v/>
      </c>
      <c r="E145" s="393" t="str">
        <f t="shared" si="8"/>
        <v/>
      </c>
      <c r="F145" s="397">
        <v>0</v>
      </c>
      <c r="G145" s="397">
        <v>0</v>
      </c>
      <c r="H145" s="397">
        <v>0</v>
      </c>
      <c r="I145" s="397">
        <v>0</v>
      </c>
      <c r="J145" s="397">
        <v>0</v>
      </c>
      <c r="K145" s="398">
        <v>0</v>
      </c>
      <c r="L145" s="400"/>
      <c r="M145" s="401">
        <v>0</v>
      </c>
    </row>
    <row r="146" spans="1:13" ht="16.5" hidden="1" x14ac:dyDescent="0.25">
      <c r="A146" s="396">
        <v>15</v>
      </c>
      <c r="B146" s="402">
        <v>0</v>
      </c>
      <c r="C146" s="393" t="str">
        <f t="shared" si="6"/>
        <v/>
      </c>
      <c r="D146" s="393" t="str">
        <f t="shared" si="7"/>
        <v/>
      </c>
      <c r="E146" s="393" t="str">
        <f t="shared" si="8"/>
        <v/>
      </c>
      <c r="F146" s="397">
        <v>0</v>
      </c>
      <c r="G146" s="397">
        <v>0</v>
      </c>
      <c r="H146" s="397">
        <v>0</v>
      </c>
      <c r="I146" s="397">
        <v>0</v>
      </c>
      <c r="J146" s="397">
        <v>0</v>
      </c>
      <c r="K146" s="398">
        <v>0</v>
      </c>
      <c r="L146" s="400"/>
      <c r="M146" s="401">
        <v>0</v>
      </c>
    </row>
    <row r="147" spans="1:13" ht="16.5" hidden="1" x14ac:dyDescent="0.25">
      <c r="A147" s="396">
        <v>16</v>
      </c>
      <c r="B147" s="402">
        <v>0</v>
      </c>
      <c r="C147" s="393" t="str">
        <f t="shared" si="6"/>
        <v/>
      </c>
      <c r="D147" s="393" t="str">
        <f t="shared" si="7"/>
        <v/>
      </c>
      <c r="E147" s="393" t="str">
        <f t="shared" si="8"/>
        <v/>
      </c>
      <c r="F147" s="397">
        <v>0</v>
      </c>
      <c r="G147" s="397">
        <v>0</v>
      </c>
      <c r="H147" s="397">
        <v>0</v>
      </c>
      <c r="I147" s="397">
        <v>0</v>
      </c>
      <c r="J147" s="397">
        <v>0</v>
      </c>
      <c r="K147" s="398">
        <v>0</v>
      </c>
      <c r="L147" s="400"/>
      <c r="M147" s="401">
        <v>0</v>
      </c>
    </row>
    <row r="148" spans="1:13" ht="16.5" hidden="1" x14ac:dyDescent="0.25">
      <c r="A148" s="396">
        <v>17</v>
      </c>
      <c r="B148" s="402">
        <v>0</v>
      </c>
      <c r="C148" s="393" t="str">
        <f t="shared" si="6"/>
        <v/>
      </c>
      <c r="D148" s="393" t="str">
        <f t="shared" si="7"/>
        <v/>
      </c>
      <c r="E148" s="393" t="str">
        <f t="shared" si="8"/>
        <v/>
      </c>
      <c r="F148" s="397">
        <v>0</v>
      </c>
      <c r="G148" s="397">
        <v>0</v>
      </c>
      <c r="H148" s="397">
        <v>0</v>
      </c>
      <c r="I148" s="397">
        <v>0</v>
      </c>
      <c r="J148" s="397">
        <v>0</v>
      </c>
      <c r="K148" s="398">
        <v>0</v>
      </c>
      <c r="L148" s="400"/>
      <c r="M148" s="401">
        <v>0</v>
      </c>
    </row>
    <row r="149" spans="1:13" ht="16.5" hidden="1" x14ac:dyDescent="0.25">
      <c r="A149" s="396">
        <v>18</v>
      </c>
      <c r="B149" s="402">
        <v>0</v>
      </c>
      <c r="C149" s="393" t="str">
        <f t="shared" si="6"/>
        <v/>
      </c>
      <c r="D149" s="393" t="str">
        <f t="shared" si="7"/>
        <v/>
      </c>
      <c r="E149" s="393" t="str">
        <f t="shared" si="8"/>
        <v/>
      </c>
      <c r="F149" s="397">
        <v>0</v>
      </c>
      <c r="G149" s="397">
        <v>0</v>
      </c>
      <c r="H149" s="397">
        <v>0</v>
      </c>
      <c r="I149" s="397">
        <v>0</v>
      </c>
      <c r="J149" s="397">
        <v>0</v>
      </c>
      <c r="K149" s="398">
        <v>0</v>
      </c>
      <c r="L149" s="400"/>
      <c r="M149" s="401">
        <v>0</v>
      </c>
    </row>
    <row r="150" spans="1:13" ht="16.5" hidden="1" x14ac:dyDescent="0.25">
      <c r="A150" s="396">
        <v>19</v>
      </c>
      <c r="B150" s="402">
        <v>0</v>
      </c>
      <c r="C150" s="393" t="str">
        <f t="shared" si="6"/>
        <v/>
      </c>
      <c r="D150" s="393" t="str">
        <f t="shared" si="7"/>
        <v/>
      </c>
      <c r="E150" s="393" t="str">
        <f t="shared" si="8"/>
        <v/>
      </c>
      <c r="F150" s="397">
        <v>0</v>
      </c>
      <c r="G150" s="397">
        <v>0</v>
      </c>
      <c r="H150" s="397">
        <v>0</v>
      </c>
      <c r="I150" s="397">
        <v>0</v>
      </c>
      <c r="J150" s="397">
        <v>0</v>
      </c>
      <c r="K150" s="398">
        <v>0</v>
      </c>
      <c r="L150" s="400"/>
      <c r="M150" s="401">
        <v>0</v>
      </c>
    </row>
    <row r="151" spans="1:13" ht="16.5" hidden="1" x14ac:dyDescent="0.25">
      <c r="A151" s="396">
        <v>20</v>
      </c>
      <c r="B151" s="402">
        <v>0</v>
      </c>
      <c r="C151" s="393" t="str">
        <f t="shared" si="6"/>
        <v/>
      </c>
      <c r="D151" s="393" t="str">
        <f t="shared" si="7"/>
        <v/>
      </c>
      <c r="E151" s="393" t="str">
        <f t="shared" si="8"/>
        <v/>
      </c>
      <c r="F151" s="397">
        <v>0</v>
      </c>
      <c r="G151" s="397">
        <v>0</v>
      </c>
      <c r="H151" s="397">
        <v>0</v>
      </c>
      <c r="I151" s="397">
        <v>0</v>
      </c>
      <c r="J151" s="397">
        <v>0</v>
      </c>
      <c r="K151" s="398">
        <v>0</v>
      </c>
      <c r="L151" s="400"/>
      <c r="M151" s="401">
        <v>0</v>
      </c>
    </row>
    <row r="152" spans="1:13" ht="16.5" hidden="1" x14ac:dyDescent="0.25">
      <c r="A152" s="396">
        <v>21</v>
      </c>
      <c r="B152" s="402">
        <v>0</v>
      </c>
      <c r="C152" s="393" t="str">
        <f t="shared" si="6"/>
        <v/>
      </c>
      <c r="D152" s="393" t="str">
        <f t="shared" si="7"/>
        <v/>
      </c>
      <c r="E152" s="393" t="str">
        <f t="shared" si="8"/>
        <v/>
      </c>
      <c r="F152" s="397">
        <v>0</v>
      </c>
      <c r="G152" s="397">
        <v>0</v>
      </c>
      <c r="H152" s="397">
        <v>0</v>
      </c>
      <c r="I152" s="397">
        <v>0</v>
      </c>
      <c r="J152" s="397">
        <v>0</v>
      </c>
      <c r="K152" s="398">
        <v>0</v>
      </c>
      <c r="L152" s="400"/>
      <c r="M152" s="401">
        <v>0</v>
      </c>
    </row>
    <row r="153" spans="1:13" ht="16.5" hidden="1" x14ac:dyDescent="0.25">
      <c r="A153" s="396">
        <v>22</v>
      </c>
      <c r="B153" s="402">
        <v>0</v>
      </c>
      <c r="C153" s="393" t="str">
        <f t="shared" si="6"/>
        <v/>
      </c>
      <c r="D153" s="393" t="str">
        <f t="shared" si="7"/>
        <v/>
      </c>
      <c r="E153" s="393" t="str">
        <f t="shared" si="8"/>
        <v/>
      </c>
      <c r="F153" s="397">
        <v>0</v>
      </c>
      <c r="G153" s="397">
        <v>0</v>
      </c>
      <c r="H153" s="397">
        <v>0</v>
      </c>
      <c r="I153" s="397">
        <v>0</v>
      </c>
      <c r="J153" s="397">
        <v>0</v>
      </c>
      <c r="K153" s="398">
        <v>0</v>
      </c>
      <c r="L153" s="400"/>
      <c r="M153" s="401">
        <v>0</v>
      </c>
    </row>
    <row r="154" spans="1:13" ht="16.5" hidden="1" x14ac:dyDescent="0.25">
      <c r="A154" s="396">
        <v>23</v>
      </c>
      <c r="B154" s="402">
        <v>0</v>
      </c>
      <c r="C154" s="393" t="str">
        <f t="shared" si="6"/>
        <v/>
      </c>
      <c r="D154" s="393" t="str">
        <f t="shared" si="7"/>
        <v/>
      </c>
      <c r="E154" s="393" t="str">
        <f t="shared" si="8"/>
        <v/>
      </c>
      <c r="F154" s="397">
        <v>0</v>
      </c>
      <c r="G154" s="397">
        <v>0</v>
      </c>
      <c r="H154" s="397">
        <v>0</v>
      </c>
      <c r="I154" s="397">
        <v>0</v>
      </c>
      <c r="J154" s="397">
        <v>0</v>
      </c>
      <c r="K154" s="398">
        <v>0</v>
      </c>
      <c r="L154" s="400"/>
      <c r="M154" s="401">
        <v>0</v>
      </c>
    </row>
    <row r="155" spans="1:13" ht="16.5" hidden="1" x14ac:dyDescent="0.25">
      <c r="A155" s="396">
        <v>24</v>
      </c>
      <c r="B155" s="402">
        <v>0</v>
      </c>
      <c r="C155" s="393" t="str">
        <f t="shared" si="6"/>
        <v/>
      </c>
      <c r="D155" s="393" t="str">
        <f t="shared" si="7"/>
        <v/>
      </c>
      <c r="E155" s="393" t="str">
        <f t="shared" si="8"/>
        <v/>
      </c>
      <c r="F155" s="397">
        <v>0</v>
      </c>
      <c r="G155" s="397">
        <v>0</v>
      </c>
      <c r="H155" s="397">
        <v>0</v>
      </c>
      <c r="I155" s="397">
        <v>0</v>
      </c>
      <c r="J155" s="397">
        <v>0</v>
      </c>
      <c r="K155" s="398">
        <v>0</v>
      </c>
      <c r="L155" s="400"/>
      <c r="M155" s="401">
        <v>0</v>
      </c>
    </row>
    <row r="156" spans="1:13" ht="16.5" hidden="1" x14ac:dyDescent="0.25">
      <c r="A156" s="396">
        <v>25</v>
      </c>
      <c r="B156" s="402">
        <v>0</v>
      </c>
      <c r="C156" s="393" t="str">
        <f t="shared" si="6"/>
        <v/>
      </c>
      <c r="D156" s="393" t="str">
        <f t="shared" si="7"/>
        <v/>
      </c>
      <c r="E156" s="393" t="str">
        <f t="shared" si="8"/>
        <v/>
      </c>
      <c r="F156" s="397">
        <v>0</v>
      </c>
      <c r="G156" s="397">
        <v>0</v>
      </c>
      <c r="H156" s="397">
        <v>0</v>
      </c>
      <c r="I156" s="397">
        <v>0</v>
      </c>
      <c r="J156" s="397">
        <v>0</v>
      </c>
      <c r="K156" s="398">
        <v>0</v>
      </c>
      <c r="L156" s="400"/>
      <c r="M156" s="401">
        <v>0</v>
      </c>
    </row>
    <row r="157" spans="1:13" ht="16.5" hidden="1" x14ac:dyDescent="0.25">
      <c r="A157" s="396">
        <v>26</v>
      </c>
      <c r="B157" s="402">
        <v>0</v>
      </c>
      <c r="C157" s="393" t="str">
        <f t="shared" si="6"/>
        <v/>
      </c>
      <c r="D157" s="393" t="str">
        <f t="shared" si="7"/>
        <v/>
      </c>
      <c r="E157" s="393" t="str">
        <f t="shared" si="8"/>
        <v/>
      </c>
      <c r="F157" s="397">
        <v>0</v>
      </c>
      <c r="G157" s="397">
        <v>0</v>
      </c>
      <c r="H157" s="397">
        <v>0</v>
      </c>
      <c r="I157" s="397">
        <v>0</v>
      </c>
      <c r="J157" s="397">
        <v>0</v>
      </c>
      <c r="K157" s="398">
        <v>0</v>
      </c>
      <c r="L157" s="400"/>
      <c r="M157" s="401">
        <v>0</v>
      </c>
    </row>
    <row r="158" spans="1:13" ht="16.5" hidden="1" x14ac:dyDescent="0.25">
      <c r="A158" s="396">
        <v>27</v>
      </c>
      <c r="B158" s="402">
        <v>0</v>
      </c>
      <c r="C158" s="393" t="str">
        <f t="shared" si="6"/>
        <v/>
      </c>
      <c r="D158" s="393" t="str">
        <f t="shared" si="7"/>
        <v/>
      </c>
      <c r="E158" s="393" t="str">
        <f t="shared" si="8"/>
        <v/>
      </c>
      <c r="F158" s="397">
        <v>0</v>
      </c>
      <c r="G158" s="397">
        <v>0</v>
      </c>
      <c r="H158" s="397">
        <v>0</v>
      </c>
      <c r="I158" s="397">
        <v>0</v>
      </c>
      <c r="J158" s="397">
        <v>0</v>
      </c>
      <c r="K158" s="398">
        <v>0</v>
      </c>
      <c r="L158" s="400"/>
      <c r="M158" s="401">
        <v>0</v>
      </c>
    </row>
    <row r="159" spans="1:13" ht="16.5" hidden="1" x14ac:dyDescent="0.25">
      <c r="A159" s="396">
        <v>28</v>
      </c>
      <c r="B159" s="402">
        <v>0</v>
      </c>
      <c r="C159" s="393" t="str">
        <f t="shared" si="6"/>
        <v/>
      </c>
      <c r="D159" s="393" t="str">
        <f t="shared" si="7"/>
        <v/>
      </c>
      <c r="E159" s="393" t="str">
        <f t="shared" si="8"/>
        <v/>
      </c>
      <c r="F159" s="397">
        <v>0</v>
      </c>
      <c r="G159" s="397">
        <v>0</v>
      </c>
      <c r="H159" s="397">
        <v>0</v>
      </c>
      <c r="I159" s="397">
        <v>0</v>
      </c>
      <c r="J159" s="397">
        <v>0</v>
      </c>
      <c r="K159" s="398">
        <v>0</v>
      </c>
      <c r="L159" s="400"/>
      <c r="M159" s="401">
        <v>0</v>
      </c>
    </row>
    <row r="160" spans="1:13" ht="16.5" hidden="1" x14ac:dyDescent="0.25">
      <c r="A160" s="396">
        <v>29</v>
      </c>
      <c r="B160" s="402">
        <v>0</v>
      </c>
      <c r="C160" s="393" t="str">
        <f t="shared" si="6"/>
        <v/>
      </c>
      <c r="D160" s="393" t="str">
        <f t="shared" si="7"/>
        <v/>
      </c>
      <c r="E160" s="393" t="str">
        <f t="shared" si="8"/>
        <v/>
      </c>
      <c r="F160" s="397">
        <v>0</v>
      </c>
      <c r="G160" s="397">
        <v>0</v>
      </c>
      <c r="H160" s="397">
        <v>0</v>
      </c>
      <c r="I160" s="397">
        <v>0</v>
      </c>
      <c r="J160" s="397">
        <v>0</v>
      </c>
      <c r="K160" s="398">
        <v>0</v>
      </c>
      <c r="L160" s="400"/>
      <c r="M160" s="401">
        <v>0</v>
      </c>
    </row>
    <row r="161" spans="1:13" ht="16.5" hidden="1" x14ac:dyDescent="0.25">
      <c r="A161" s="396">
        <v>30</v>
      </c>
      <c r="B161" s="402">
        <v>0</v>
      </c>
      <c r="C161" s="393" t="str">
        <f t="shared" si="6"/>
        <v/>
      </c>
      <c r="D161" s="393" t="str">
        <f t="shared" si="7"/>
        <v/>
      </c>
      <c r="E161" s="393" t="str">
        <f t="shared" si="8"/>
        <v/>
      </c>
      <c r="F161" s="397">
        <v>0</v>
      </c>
      <c r="G161" s="397">
        <v>0</v>
      </c>
      <c r="H161" s="397">
        <v>0</v>
      </c>
      <c r="I161" s="397">
        <v>0</v>
      </c>
      <c r="J161" s="397">
        <v>0</v>
      </c>
      <c r="K161" s="398">
        <v>0</v>
      </c>
      <c r="L161" s="400"/>
      <c r="M161" s="401">
        <v>0</v>
      </c>
    </row>
    <row r="162" spans="1:13" ht="16.5" hidden="1" x14ac:dyDescent="0.25">
      <c r="A162" s="396">
        <v>31</v>
      </c>
      <c r="B162" s="402">
        <v>0</v>
      </c>
      <c r="C162" s="393" t="str">
        <f t="shared" si="6"/>
        <v/>
      </c>
      <c r="D162" s="393" t="str">
        <f t="shared" si="7"/>
        <v/>
      </c>
      <c r="E162" s="393" t="str">
        <f t="shared" si="8"/>
        <v/>
      </c>
      <c r="F162" s="397">
        <v>0</v>
      </c>
      <c r="G162" s="397">
        <v>0</v>
      </c>
      <c r="H162" s="397">
        <v>0</v>
      </c>
      <c r="I162" s="397">
        <v>0</v>
      </c>
      <c r="J162" s="397">
        <v>0</v>
      </c>
      <c r="K162" s="398">
        <v>0</v>
      </c>
      <c r="L162" s="400"/>
      <c r="M162" s="401">
        <v>0</v>
      </c>
    </row>
    <row r="163" spans="1:13" ht="16.5" hidden="1" x14ac:dyDescent="0.25">
      <c r="A163" s="396">
        <v>32</v>
      </c>
      <c r="B163" s="402">
        <v>0</v>
      </c>
      <c r="C163" s="393" t="str">
        <f t="shared" si="6"/>
        <v/>
      </c>
      <c r="D163" s="393" t="str">
        <f t="shared" si="7"/>
        <v/>
      </c>
      <c r="E163" s="393" t="str">
        <f t="shared" si="8"/>
        <v/>
      </c>
      <c r="F163" s="397">
        <v>0</v>
      </c>
      <c r="G163" s="397">
        <v>0</v>
      </c>
      <c r="H163" s="397">
        <v>0</v>
      </c>
      <c r="I163" s="397">
        <v>0</v>
      </c>
      <c r="J163" s="397">
        <v>0</v>
      </c>
      <c r="K163" s="398">
        <v>0</v>
      </c>
      <c r="L163" s="400"/>
      <c r="M163" s="401">
        <v>0</v>
      </c>
    </row>
    <row r="164" spans="1:13" ht="16.5" hidden="1" x14ac:dyDescent="0.25">
      <c r="A164" s="396">
        <v>33</v>
      </c>
      <c r="B164" s="402">
        <v>0</v>
      </c>
      <c r="C164" s="393" t="str">
        <f t="shared" si="6"/>
        <v/>
      </c>
      <c r="D164" s="393" t="str">
        <f t="shared" si="7"/>
        <v/>
      </c>
      <c r="E164" s="393" t="str">
        <f t="shared" si="8"/>
        <v/>
      </c>
      <c r="F164" s="397">
        <v>0</v>
      </c>
      <c r="G164" s="397">
        <v>0</v>
      </c>
      <c r="H164" s="397">
        <v>0</v>
      </c>
      <c r="I164" s="397">
        <v>0</v>
      </c>
      <c r="J164" s="397">
        <v>0</v>
      </c>
      <c r="K164" s="398">
        <v>0</v>
      </c>
      <c r="L164" s="400"/>
      <c r="M164" s="401">
        <v>0</v>
      </c>
    </row>
    <row r="165" spans="1:13" ht="16.5" hidden="1" x14ac:dyDescent="0.25">
      <c r="A165" s="396">
        <v>34</v>
      </c>
      <c r="B165" s="402">
        <v>0</v>
      </c>
      <c r="C165" s="393" t="str">
        <f t="shared" si="6"/>
        <v/>
      </c>
      <c r="D165" s="393" t="str">
        <f t="shared" si="7"/>
        <v/>
      </c>
      <c r="E165" s="393" t="str">
        <f t="shared" si="8"/>
        <v/>
      </c>
      <c r="F165" s="397">
        <v>0</v>
      </c>
      <c r="G165" s="397">
        <v>0</v>
      </c>
      <c r="H165" s="397">
        <v>0</v>
      </c>
      <c r="I165" s="397">
        <v>0</v>
      </c>
      <c r="J165" s="397">
        <v>0</v>
      </c>
      <c r="K165" s="398">
        <v>0</v>
      </c>
      <c r="L165" s="400"/>
      <c r="M165" s="401">
        <v>0</v>
      </c>
    </row>
    <row r="166" spans="1:13" ht="16.5" hidden="1" x14ac:dyDescent="0.25">
      <c r="A166" s="396">
        <v>35</v>
      </c>
      <c r="B166" s="402">
        <v>0</v>
      </c>
      <c r="C166" s="393" t="str">
        <f t="shared" si="6"/>
        <v/>
      </c>
      <c r="D166" s="393" t="str">
        <f t="shared" si="7"/>
        <v/>
      </c>
      <c r="E166" s="393" t="str">
        <f t="shared" si="8"/>
        <v/>
      </c>
      <c r="F166" s="397">
        <v>0</v>
      </c>
      <c r="G166" s="397">
        <v>0</v>
      </c>
      <c r="H166" s="397">
        <v>0</v>
      </c>
      <c r="I166" s="397">
        <v>0</v>
      </c>
      <c r="J166" s="397">
        <v>0</v>
      </c>
      <c r="K166" s="398">
        <v>0</v>
      </c>
      <c r="L166" s="400"/>
      <c r="M166" s="401">
        <v>0</v>
      </c>
    </row>
    <row r="167" spans="1:13" ht="16.5" hidden="1" x14ac:dyDescent="0.25">
      <c r="A167" s="396">
        <v>36</v>
      </c>
      <c r="B167" s="402">
        <v>0</v>
      </c>
      <c r="C167" s="393" t="str">
        <f t="shared" si="6"/>
        <v/>
      </c>
      <c r="D167" s="393" t="str">
        <f t="shared" si="7"/>
        <v/>
      </c>
      <c r="E167" s="393" t="str">
        <f t="shared" si="8"/>
        <v/>
      </c>
      <c r="F167" s="397">
        <v>0</v>
      </c>
      <c r="G167" s="397">
        <v>0</v>
      </c>
      <c r="H167" s="397">
        <v>0</v>
      </c>
      <c r="I167" s="397">
        <v>0</v>
      </c>
      <c r="J167" s="397">
        <v>0</v>
      </c>
      <c r="K167" s="398">
        <v>0</v>
      </c>
      <c r="L167" s="400"/>
      <c r="M167" s="401">
        <v>0</v>
      </c>
    </row>
    <row r="168" spans="1:13" ht="16.5" hidden="1" x14ac:dyDescent="0.25">
      <c r="A168" s="396">
        <v>37</v>
      </c>
      <c r="B168" s="402">
        <v>0</v>
      </c>
      <c r="C168" s="393" t="str">
        <f t="shared" si="6"/>
        <v/>
      </c>
      <c r="D168" s="393" t="str">
        <f t="shared" si="7"/>
        <v/>
      </c>
      <c r="E168" s="393" t="str">
        <f t="shared" si="8"/>
        <v/>
      </c>
      <c r="F168" s="397">
        <v>0</v>
      </c>
      <c r="G168" s="397">
        <v>0</v>
      </c>
      <c r="H168" s="397">
        <v>0</v>
      </c>
      <c r="I168" s="397">
        <v>0</v>
      </c>
      <c r="J168" s="397">
        <v>0</v>
      </c>
      <c r="K168" s="398">
        <v>0</v>
      </c>
      <c r="L168" s="400"/>
      <c r="M168" s="401">
        <v>0</v>
      </c>
    </row>
    <row r="169" spans="1:13" ht="16.5" hidden="1" x14ac:dyDescent="0.25">
      <c r="A169" s="396">
        <v>38</v>
      </c>
      <c r="B169" s="402">
        <v>0</v>
      </c>
      <c r="C169" s="393" t="str">
        <f t="shared" si="6"/>
        <v/>
      </c>
      <c r="D169" s="393" t="str">
        <f t="shared" si="7"/>
        <v/>
      </c>
      <c r="E169" s="393" t="str">
        <f t="shared" si="8"/>
        <v/>
      </c>
      <c r="F169" s="397">
        <v>0</v>
      </c>
      <c r="G169" s="397">
        <v>0</v>
      </c>
      <c r="H169" s="397">
        <v>0</v>
      </c>
      <c r="I169" s="397">
        <v>0</v>
      </c>
      <c r="J169" s="397">
        <v>0</v>
      </c>
      <c r="K169" s="398">
        <v>0</v>
      </c>
      <c r="L169" s="400"/>
      <c r="M169" s="401">
        <v>0</v>
      </c>
    </row>
    <row r="170" spans="1:13" ht="16.5" hidden="1" x14ac:dyDescent="0.25">
      <c r="A170" s="396">
        <v>39</v>
      </c>
      <c r="B170" s="402">
        <v>0</v>
      </c>
      <c r="C170" s="393" t="str">
        <f t="shared" si="6"/>
        <v/>
      </c>
      <c r="D170" s="393" t="str">
        <f t="shared" si="7"/>
        <v/>
      </c>
      <c r="E170" s="393" t="str">
        <f t="shared" si="8"/>
        <v/>
      </c>
      <c r="F170" s="397">
        <v>0</v>
      </c>
      <c r="G170" s="397">
        <v>0</v>
      </c>
      <c r="H170" s="397">
        <v>0</v>
      </c>
      <c r="I170" s="397">
        <v>0</v>
      </c>
      <c r="J170" s="397">
        <v>0</v>
      </c>
      <c r="K170" s="398">
        <v>0</v>
      </c>
      <c r="L170" s="400"/>
      <c r="M170" s="401">
        <v>0</v>
      </c>
    </row>
    <row r="171" spans="1:13" ht="16.5" hidden="1" x14ac:dyDescent="0.25">
      <c r="A171" s="396">
        <v>40</v>
      </c>
      <c r="B171" s="402">
        <v>0</v>
      </c>
      <c r="C171" s="393" t="str">
        <f t="shared" si="6"/>
        <v/>
      </c>
      <c r="D171" s="393" t="str">
        <f t="shared" si="7"/>
        <v/>
      </c>
      <c r="E171" s="393" t="str">
        <f t="shared" si="8"/>
        <v/>
      </c>
      <c r="F171" s="397">
        <v>0</v>
      </c>
      <c r="G171" s="397">
        <v>0</v>
      </c>
      <c r="H171" s="397">
        <v>0</v>
      </c>
      <c r="I171" s="397">
        <v>0</v>
      </c>
      <c r="J171" s="397">
        <v>0</v>
      </c>
      <c r="K171" s="398">
        <v>0</v>
      </c>
      <c r="L171" s="400"/>
      <c r="M171" s="401">
        <v>0</v>
      </c>
    </row>
    <row r="172" spans="1:13" ht="16.5" x14ac:dyDescent="0.25">
      <c r="A172" s="396">
        <v>0</v>
      </c>
      <c r="B172" s="396" t="s">
        <v>550</v>
      </c>
      <c r="C172" s="393" t="str">
        <f t="shared" si="6"/>
        <v>X</v>
      </c>
      <c r="D172" s="393" t="str">
        <f t="shared" si="7"/>
        <v/>
      </c>
      <c r="E172" s="393" t="str">
        <f t="shared" si="8"/>
        <v/>
      </c>
      <c r="F172" s="397">
        <v>642</v>
      </c>
      <c r="G172" s="397">
        <v>379</v>
      </c>
      <c r="H172" s="397">
        <v>263</v>
      </c>
      <c r="I172" s="397">
        <v>263</v>
      </c>
      <c r="J172" s="397">
        <v>0</v>
      </c>
      <c r="K172" s="398">
        <v>0.41029641185647425</v>
      </c>
      <c r="L172" s="397">
        <v>0</v>
      </c>
      <c r="M172" s="397">
        <v>641</v>
      </c>
    </row>
    <row r="173" spans="1:13" ht="16.5" x14ac:dyDescent="0.25">
      <c r="A173" s="396">
        <v>1</v>
      </c>
      <c r="B173" s="402" t="s">
        <v>551</v>
      </c>
      <c r="C173" s="393" t="str">
        <f t="shared" si="6"/>
        <v>X</v>
      </c>
      <c r="D173" s="393" t="str">
        <f t="shared" si="7"/>
        <v/>
      </c>
      <c r="E173" s="393" t="str">
        <f t="shared" si="8"/>
        <v/>
      </c>
      <c r="F173" s="397">
        <v>16</v>
      </c>
      <c r="G173" s="397">
        <v>9</v>
      </c>
      <c r="H173" s="397">
        <v>7</v>
      </c>
      <c r="I173" s="397">
        <v>7</v>
      </c>
      <c r="J173" s="397">
        <v>0</v>
      </c>
      <c r="K173" s="398">
        <v>0.4375</v>
      </c>
      <c r="L173" s="400"/>
      <c r="M173" s="401">
        <v>16</v>
      </c>
    </row>
    <row r="174" spans="1:13" ht="16.5" x14ac:dyDescent="0.25">
      <c r="A174" s="396">
        <v>2</v>
      </c>
      <c r="B174" s="402" t="s">
        <v>552</v>
      </c>
      <c r="C174" s="393" t="str">
        <f t="shared" si="6"/>
        <v>X</v>
      </c>
      <c r="D174" s="393" t="str">
        <f t="shared" si="7"/>
        <v/>
      </c>
      <c r="E174" s="393" t="str">
        <f t="shared" si="8"/>
        <v/>
      </c>
      <c r="F174" s="397">
        <v>31</v>
      </c>
      <c r="G174" s="397">
        <v>14</v>
      </c>
      <c r="H174" s="397">
        <v>17</v>
      </c>
      <c r="I174" s="397">
        <v>17</v>
      </c>
      <c r="J174" s="397">
        <v>0</v>
      </c>
      <c r="K174" s="398">
        <v>0.54838709677419351</v>
      </c>
      <c r="L174" s="400"/>
      <c r="M174" s="401">
        <v>31</v>
      </c>
    </row>
    <row r="175" spans="1:13" ht="16.5" x14ac:dyDescent="0.25">
      <c r="A175" s="396">
        <v>3</v>
      </c>
      <c r="B175" s="402" t="s">
        <v>553</v>
      </c>
      <c r="C175" s="393" t="str">
        <f t="shared" si="6"/>
        <v>X</v>
      </c>
      <c r="D175" s="393" t="str">
        <f t="shared" si="7"/>
        <v/>
      </c>
      <c r="E175" s="393" t="str">
        <f t="shared" si="8"/>
        <v/>
      </c>
      <c r="F175" s="397">
        <v>2</v>
      </c>
      <c r="G175" s="397">
        <v>1</v>
      </c>
      <c r="H175" s="397">
        <v>1</v>
      </c>
      <c r="I175" s="397">
        <v>1</v>
      </c>
      <c r="J175" s="397">
        <v>0</v>
      </c>
      <c r="K175" s="398">
        <v>0.5</v>
      </c>
      <c r="L175" s="400"/>
      <c r="M175" s="401">
        <v>2</v>
      </c>
    </row>
    <row r="176" spans="1:13" ht="16.5" x14ac:dyDescent="0.25">
      <c r="A176" s="396">
        <v>4</v>
      </c>
      <c r="B176" s="402" t="s">
        <v>554</v>
      </c>
      <c r="C176" s="393" t="str">
        <f t="shared" si="6"/>
        <v>X</v>
      </c>
      <c r="D176" s="393" t="str">
        <f t="shared" si="7"/>
        <v/>
      </c>
      <c r="E176" s="393" t="str">
        <f t="shared" si="8"/>
        <v/>
      </c>
      <c r="F176" s="397">
        <v>466</v>
      </c>
      <c r="G176" s="397">
        <v>275</v>
      </c>
      <c r="H176" s="397">
        <v>191</v>
      </c>
      <c r="I176" s="397">
        <v>191</v>
      </c>
      <c r="J176" s="397">
        <v>0</v>
      </c>
      <c r="K176" s="398">
        <v>0.40987124463519314</v>
      </c>
      <c r="L176" s="400"/>
      <c r="M176" s="401">
        <v>466</v>
      </c>
    </row>
    <row r="177" spans="1:13" ht="16.5" x14ac:dyDescent="0.25">
      <c r="A177" s="396">
        <v>5</v>
      </c>
      <c r="B177" s="402" t="s">
        <v>555</v>
      </c>
      <c r="C177" s="393" t="str">
        <f t="shared" si="6"/>
        <v>X</v>
      </c>
      <c r="D177" s="393" t="str">
        <f t="shared" si="7"/>
        <v/>
      </c>
      <c r="E177" s="393" t="str">
        <f t="shared" si="8"/>
        <v/>
      </c>
      <c r="F177" s="397">
        <v>96</v>
      </c>
      <c r="G177" s="397">
        <v>60</v>
      </c>
      <c r="H177" s="397">
        <v>36</v>
      </c>
      <c r="I177" s="397">
        <v>36</v>
      </c>
      <c r="J177" s="397">
        <v>0</v>
      </c>
      <c r="K177" s="398">
        <v>0.375</v>
      </c>
      <c r="L177" s="400"/>
      <c r="M177" s="401">
        <v>96</v>
      </c>
    </row>
    <row r="178" spans="1:13" ht="66" x14ac:dyDescent="0.25">
      <c r="A178" s="396">
        <v>6</v>
      </c>
      <c r="B178" s="402" t="s">
        <v>556</v>
      </c>
      <c r="C178" s="393" t="str">
        <f t="shared" si="6"/>
        <v/>
      </c>
      <c r="D178" s="393" t="str">
        <f t="shared" si="7"/>
        <v/>
      </c>
      <c r="E178" s="393" t="str">
        <f t="shared" si="8"/>
        <v/>
      </c>
      <c r="F178" s="397">
        <v>1</v>
      </c>
      <c r="G178" s="397">
        <v>1</v>
      </c>
      <c r="H178" s="397">
        <v>0</v>
      </c>
      <c r="I178" s="397">
        <v>0</v>
      </c>
      <c r="J178" s="397">
        <v>0</v>
      </c>
      <c r="K178" s="398">
        <v>0</v>
      </c>
      <c r="L178" s="400"/>
      <c r="M178" s="401">
        <v>0</v>
      </c>
    </row>
    <row r="179" spans="1:13" ht="33" x14ac:dyDescent="0.25">
      <c r="A179" s="396">
        <v>7</v>
      </c>
      <c r="B179" s="402" t="s">
        <v>557</v>
      </c>
      <c r="C179" s="393" t="str">
        <f t="shared" si="6"/>
        <v>X</v>
      </c>
      <c r="D179" s="393" t="str">
        <f t="shared" si="7"/>
        <v/>
      </c>
      <c r="E179" s="393" t="str">
        <f t="shared" si="8"/>
        <v/>
      </c>
      <c r="F179" s="397">
        <v>23</v>
      </c>
      <c r="G179" s="397">
        <v>16</v>
      </c>
      <c r="H179" s="397">
        <v>7</v>
      </c>
      <c r="I179" s="397">
        <v>7</v>
      </c>
      <c r="J179" s="397">
        <v>0</v>
      </c>
      <c r="K179" s="398">
        <v>0.30434782608695654</v>
      </c>
      <c r="L179" s="400"/>
      <c r="M179" s="401">
        <v>23</v>
      </c>
    </row>
    <row r="180" spans="1:13" ht="33" x14ac:dyDescent="0.25">
      <c r="A180" s="396">
        <v>8</v>
      </c>
      <c r="B180" s="402" t="s">
        <v>558</v>
      </c>
      <c r="C180" s="393" t="str">
        <f t="shared" si="6"/>
        <v>X</v>
      </c>
      <c r="D180" s="393" t="str">
        <f t="shared" si="7"/>
        <v/>
      </c>
      <c r="E180" s="393" t="str">
        <f t="shared" si="8"/>
        <v/>
      </c>
      <c r="F180" s="397">
        <v>7</v>
      </c>
      <c r="G180" s="397">
        <v>3</v>
      </c>
      <c r="H180" s="397">
        <v>4</v>
      </c>
      <c r="I180" s="397">
        <v>4</v>
      </c>
      <c r="J180" s="397">
        <v>0</v>
      </c>
      <c r="K180" s="398">
        <v>0.5714285714285714</v>
      </c>
      <c r="L180" s="400"/>
      <c r="M180" s="401">
        <v>7</v>
      </c>
    </row>
    <row r="181" spans="1:13" ht="16.5" hidden="1" x14ac:dyDescent="0.25">
      <c r="A181" s="396">
        <v>9</v>
      </c>
      <c r="B181" s="402">
        <v>0</v>
      </c>
      <c r="C181" s="393" t="str">
        <f t="shared" si="6"/>
        <v/>
      </c>
      <c r="D181" s="393" t="str">
        <f t="shared" si="7"/>
        <v/>
      </c>
      <c r="E181" s="393" t="str">
        <f t="shared" si="8"/>
        <v/>
      </c>
      <c r="F181" s="397">
        <v>0</v>
      </c>
      <c r="G181" s="397">
        <v>0</v>
      </c>
      <c r="H181" s="397">
        <v>0</v>
      </c>
      <c r="I181" s="397">
        <v>0</v>
      </c>
      <c r="J181" s="397">
        <v>0</v>
      </c>
      <c r="K181" s="398">
        <v>0</v>
      </c>
      <c r="L181" s="400"/>
      <c r="M181" s="401">
        <v>0</v>
      </c>
    </row>
    <row r="182" spans="1:13" ht="16.5" hidden="1" x14ac:dyDescent="0.25">
      <c r="A182" s="396">
        <v>10</v>
      </c>
      <c r="B182" s="402">
        <v>0</v>
      </c>
      <c r="C182" s="393" t="str">
        <f t="shared" si="6"/>
        <v/>
      </c>
      <c r="D182" s="393" t="str">
        <f t="shared" si="7"/>
        <v/>
      </c>
      <c r="E182" s="393" t="str">
        <f t="shared" si="8"/>
        <v/>
      </c>
      <c r="F182" s="397">
        <v>0</v>
      </c>
      <c r="G182" s="397">
        <v>0</v>
      </c>
      <c r="H182" s="397">
        <v>0</v>
      </c>
      <c r="I182" s="397">
        <v>0</v>
      </c>
      <c r="J182" s="397">
        <v>0</v>
      </c>
      <c r="K182" s="398">
        <v>0</v>
      </c>
      <c r="L182" s="400"/>
      <c r="M182" s="401">
        <v>0</v>
      </c>
    </row>
    <row r="183" spans="1:13" ht="16.5" hidden="1" x14ac:dyDescent="0.25">
      <c r="A183" s="396">
        <v>11</v>
      </c>
      <c r="B183" s="402">
        <v>0</v>
      </c>
      <c r="C183" s="393" t="str">
        <f t="shared" si="6"/>
        <v/>
      </c>
      <c r="D183" s="393" t="str">
        <f t="shared" si="7"/>
        <v/>
      </c>
      <c r="E183" s="393" t="str">
        <f t="shared" si="8"/>
        <v/>
      </c>
      <c r="F183" s="397">
        <v>0</v>
      </c>
      <c r="G183" s="397">
        <v>0</v>
      </c>
      <c r="H183" s="397">
        <v>0</v>
      </c>
      <c r="I183" s="397">
        <v>0</v>
      </c>
      <c r="J183" s="397">
        <v>0</v>
      </c>
      <c r="K183" s="398">
        <v>0</v>
      </c>
      <c r="L183" s="400"/>
      <c r="M183" s="401">
        <v>0</v>
      </c>
    </row>
    <row r="184" spans="1:13" ht="16.5" hidden="1" x14ac:dyDescent="0.25">
      <c r="A184" s="396">
        <v>12</v>
      </c>
      <c r="B184" s="402">
        <v>0</v>
      </c>
      <c r="C184" s="393" t="str">
        <f t="shared" si="6"/>
        <v/>
      </c>
      <c r="D184" s="393" t="str">
        <f t="shared" si="7"/>
        <v/>
      </c>
      <c r="E184" s="393" t="str">
        <f t="shared" si="8"/>
        <v/>
      </c>
      <c r="F184" s="397">
        <v>0</v>
      </c>
      <c r="G184" s="397">
        <v>0</v>
      </c>
      <c r="H184" s="397">
        <v>0</v>
      </c>
      <c r="I184" s="397">
        <v>0</v>
      </c>
      <c r="J184" s="397">
        <v>0</v>
      </c>
      <c r="K184" s="398">
        <v>0</v>
      </c>
      <c r="L184" s="400"/>
      <c r="M184" s="401">
        <v>0</v>
      </c>
    </row>
    <row r="185" spans="1:13" ht="16.5" hidden="1" x14ac:dyDescent="0.25">
      <c r="A185" s="396">
        <v>13</v>
      </c>
      <c r="B185" s="402">
        <v>0</v>
      </c>
      <c r="C185" s="393" t="str">
        <f t="shared" si="6"/>
        <v/>
      </c>
      <c r="D185" s="393" t="str">
        <f t="shared" si="7"/>
        <v/>
      </c>
      <c r="E185" s="393" t="str">
        <f t="shared" si="8"/>
        <v/>
      </c>
      <c r="F185" s="397">
        <v>0</v>
      </c>
      <c r="G185" s="397">
        <v>0</v>
      </c>
      <c r="H185" s="397">
        <v>0</v>
      </c>
      <c r="I185" s="397">
        <v>0</v>
      </c>
      <c r="J185" s="397">
        <v>0</v>
      </c>
      <c r="K185" s="398">
        <v>0</v>
      </c>
      <c r="L185" s="400"/>
      <c r="M185" s="401">
        <v>0</v>
      </c>
    </row>
    <row r="186" spans="1:13" ht="16.5" hidden="1" x14ac:dyDescent="0.25">
      <c r="A186" s="396">
        <v>14</v>
      </c>
      <c r="B186" s="402">
        <v>0</v>
      </c>
      <c r="C186" s="393" t="str">
        <f t="shared" si="6"/>
        <v/>
      </c>
      <c r="D186" s="393" t="str">
        <f t="shared" si="7"/>
        <v/>
      </c>
      <c r="E186" s="393" t="str">
        <f t="shared" si="8"/>
        <v/>
      </c>
      <c r="F186" s="397">
        <v>0</v>
      </c>
      <c r="G186" s="397">
        <v>0</v>
      </c>
      <c r="H186" s="397">
        <v>0</v>
      </c>
      <c r="I186" s="397">
        <v>0</v>
      </c>
      <c r="J186" s="397">
        <v>0</v>
      </c>
      <c r="K186" s="398">
        <v>0</v>
      </c>
      <c r="L186" s="400"/>
      <c r="M186" s="401">
        <v>0</v>
      </c>
    </row>
    <row r="187" spans="1:13" ht="16.5" hidden="1" x14ac:dyDescent="0.25">
      <c r="A187" s="396">
        <v>15</v>
      </c>
      <c r="B187" s="402">
        <v>0</v>
      </c>
      <c r="C187" s="393" t="str">
        <f t="shared" si="6"/>
        <v/>
      </c>
      <c r="D187" s="393" t="str">
        <f t="shared" si="7"/>
        <v/>
      </c>
      <c r="E187" s="393" t="str">
        <f t="shared" si="8"/>
        <v/>
      </c>
      <c r="F187" s="397">
        <v>0</v>
      </c>
      <c r="G187" s="397">
        <v>0</v>
      </c>
      <c r="H187" s="397">
        <v>0</v>
      </c>
      <c r="I187" s="397">
        <v>0</v>
      </c>
      <c r="J187" s="397">
        <v>0</v>
      </c>
      <c r="K187" s="398">
        <v>0</v>
      </c>
      <c r="L187" s="400"/>
      <c r="M187" s="401">
        <v>0</v>
      </c>
    </row>
    <row r="188" spans="1:13" ht="16.5" hidden="1" x14ac:dyDescent="0.25">
      <c r="A188" s="396">
        <v>16</v>
      </c>
      <c r="B188" s="402">
        <v>0</v>
      </c>
      <c r="C188" s="393" t="str">
        <f t="shared" si="6"/>
        <v/>
      </c>
      <c r="D188" s="393" t="str">
        <f t="shared" si="7"/>
        <v/>
      </c>
      <c r="E188" s="393" t="str">
        <f t="shared" si="8"/>
        <v/>
      </c>
      <c r="F188" s="397">
        <v>0</v>
      </c>
      <c r="G188" s="397">
        <v>0</v>
      </c>
      <c r="H188" s="397">
        <v>0</v>
      </c>
      <c r="I188" s="397">
        <v>0</v>
      </c>
      <c r="J188" s="397">
        <v>0</v>
      </c>
      <c r="K188" s="398">
        <v>0</v>
      </c>
      <c r="L188" s="400"/>
      <c r="M188" s="401">
        <v>0</v>
      </c>
    </row>
    <row r="189" spans="1:13" ht="16.5" hidden="1" x14ac:dyDescent="0.25">
      <c r="A189" s="396">
        <v>17</v>
      </c>
      <c r="B189" s="402">
        <v>0</v>
      </c>
      <c r="C189" s="393" t="str">
        <f t="shared" si="6"/>
        <v/>
      </c>
      <c r="D189" s="393" t="str">
        <f t="shared" si="7"/>
        <v/>
      </c>
      <c r="E189" s="393" t="str">
        <f t="shared" si="8"/>
        <v/>
      </c>
      <c r="F189" s="397">
        <v>0</v>
      </c>
      <c r="G189" s="397">
        <v>0</v>
      </c>
      <c r="H189" s="397">
        <v>0</v>
      </c>
      <c r="I189" s="397">
        <v>0</v>
      </c>
      <c r="J189" s="397">
        <v>0</v>
      </c>
      <c r="K189" s="398">
        <v>0</v>
      </c>
      <c r="L189" s="400"/>
      <c r="M189" s="401">
        <v>0</v>
      </c>
    </row>
    <row r="190" spans="1:13" ht="16.5" hidden="1" x14ac:dyDescent="0.25">
      <c r="A190" s="396">
        <v>18</v>
      </c>
      <c r="B190" s="402">
        <v>0</v>
      </c>
      <c r="C190" s="393" t="str">
        <f t="shared" si="6"/>
        <v/>
      </c>
      <c r="D190" s="393" t="str">
        <f t="shared" si="7"/>
        <v/>
      </c>
      <c r="E190" s="393" t="str">
        <f t="shared" si="8"/>
        <v/>
      </c>
      <c r="F190" s="397">
        <v>0</v>
      </c>
      <c r="G190" s="397">
        <v>0</v>
      </c>
      <c r="H190" s="397">
        <v>0</v>
      </c>
      <c r="I190" s="397">
        <v>0</v>
      </c>
      <c r="J190" s="397">
        <v>0</v>
      </c>
      <c r="K190" s="398">
        <v>0</v>
      </c>
      <c r="L190" s="400"/>
      <c r="M190" s="401">
        <v>0</v>
      </c>
    </row>
    <row r="191" spans="1:13" ht="16.5" hidden="1" x14ac:dyDescent="0.25">
      <c r="A191" s="396">
        <v>19</v>
      </c>
      <c r="B191" s="402">
        <v>0</v>
      </c>
      <c r="C191" s="393" t="str">
        <f t="shared" si="6"/>
        <v/>
      </c>
      <c r="D191" s="393" t="str">
        <f t="shared" si="7"/>
        <v/>
      </c>
      <c r="E191" s="393" t="str">
        <f t="shared" si="8"/>
        <v/>
      </c>
      <c r="F191" s="397">
        <v>0</v>
      </c>
      <c r="G191" s="397">
        <v>0</v>
      </c>
      <c r="H191" s="397">
        <v>0</v>
      </c>
      <c r="I191" s="397">
        <v>0</v>
      </c>
      <c r="J191" s="397">
        <v>0</v>
      </c>
      <c r="K191" s="398">
        <v>0</v>
      </c>
      <c r="L191" s="400"/>
      <c r="M191" s="401">
        <v>0</v>
      </c>
    </row>
    <row r="192" spans="1:13" ht="16.5" hidden="1" x14ac:dyDescent="0.25">
      <c r="A192" s="396">
        <v>20</v>
      </c>
      <c r="B192" s="402">
        <v>0</v>
      </c>
      <c r="C192" s="393" t="str">
        <f t="shared" si="6"/>
        <v/>
      </c>
      <c r="D192" s="393" t="str">
        <f t="shared" si="7"/>
        <v/>
      </c>
      <c r="E192" s="393" t="str">
        <f t="shared" si="8"/>
        <v/>
      </c>
      <c r="F192" s="397">
        <v>0</v>
      </c>
      <c r="G192" s="397">
        <v>0</v>
      </c>
      <c r="H192" s="397">
        <v>0</v>
      </c>
      <c r="I192" s="397">
        <v>0</v>
      </c>
      <c r="J192" s="397">
        <v>0</v>
      </c>
      <c r="K192" s="398">
        <v>0</v>
      </c>
      <c r="L192" s="400"/>
      <c r="M192" s="401">
        <v>0</v>
      </c>
    </row>
    <row r="193" spans="1:13" ht="16.5" hidden="1" x14ac:dyDescent="0.25">
      <c r="A193" s="396">
        <v>21</v>
      </c>
      <c r="B193" s="402">
        <v>0</v>
      </c>
      <c r="C193" s="393" t="str">
        <f t="shared" si="6"/>
        <v/>
      </c>
      <c r="D193" s="393" t="str">
        <f t="shared" si="7"/>
        <v/>
      </c>
      <c r="E193" s="393" t="str">
        <f t="shared" si="8"/>
        <v/>
      </c>
      <c r="F193" s="397">
        <v>0</v>
      </c>
      <c r="G193" s="397">
        <v>0</v>
      </c>
      <c r="H193" s="397">
        <v>0</v>
      </c>
      <c r="I193" s="397">
        <v>0</v>
      </c>
      <c r="J193" s="397">
        <v>0</v>
      </c>
      <c r="K193" s="398">
        <v>0</v>
      </c>
      <c r="L193" s="400"/>
      <c r="M193" s="401">
        <v>0</v>
      </c>
    </row>
    <row r="194" spans="1:13" ht="16.5" hidden="1" x14ac:dyDescent="0.25">
      <c r="A194" s="396">
        <v>22</v>
      </c>
      <c r="B194" s="402">
        <v>0</v>
      </c>
      <c r="C194" s="393" t="str">
        <f t="shared" si="6"/>
        <v/>
      </c>
      <c r="D194" s="393" t="str">
        <f t="shared" si="7"/>
        <v/>
      </c>
      <c r="E194" s="393" t="str">
        <f t="shared" si="8"/>
        <v/>
      </c>
      <c r="F194" s="397">
        <v>0</v>
      </c>
      <c r="G194" s="397">
        <v>0</v>
      </c>
      <c r="H194" s="397">
        <v>0</v>
      </c>
      <c r="I194" s="397">
        <v>0</v>
      </c>
      <c r="J194" s="397">
        <v>0</v>
      </c>
      <c r="K194" s="398">
        <v>0</v>
      </c>
      <c r="L194" s="400"/>
      <c r="M194" s="401">
        <v>0</v>
      </c>
    </row>
    <row r="195" spans="1:13" ht="16.5" hidden="1" x14ac:dyDescent="0.25">
      <c r="A195" s="396">
        <v>23</v>
      </c>
      <c r="B195" s="402">
        <v>0</v>
      </c>
      <c r="C195" s="393" t="str">
        <f t="shared" si="6"/>
        <v/>
      </c>
      <c r="D195" s="393" t="str">
        <f t="shared" si="7"/>
        <v/>
      </c>
      <c r="E195" s="393" t="str">
        <f t="shared" si="8"/>
        <v/>
      </c>
      <c r="F195" s="397">
        <v>0</v>
      </c>
      <c r="G195" s="397">
        <v>0</v>
      </c>
      <c r="H195" s="397">
        <v>0</v>
      </c>
      <c r="I195" s="397">
        <v>0</v>
      </c>
      <c r="J195" s="397">
        <v>0</v>
      </c>
      <c r="K195" s="398">
        <v>0</v>
      </c>
      <c r="L195" s="400"/>
      <c r="M195" s="401">
        <v>0</v>
      </c>
    </row>
    <row r="196" spans="1:13" ht="16.5" hidden="1" x14ac:dyDescent="0.25">
      <c r="A196" s="396">
        <v>24</v>
      </c>
      <c r="B196" s="402">
        <v>0</v>
      </c>
      <c r="C196" s="393" t="str">
        <f t="shared" si="6"/>
        <v/>
      </c>
      <c r="D196" s="393" t="str">
        <f t="shared" si="7"/>
        <v/>
      </c>
      <c r="E196" s="393" t="str">
        <f t="shared" si="8"/>
        <v/>
      </c>
      <c r="F196" s="397">
        <v>0</v>
      </c>
      <c r="G196" s="397">
        <v>0</v>
      </c>
      <c r="H196" s="397">
        <v>0</v>
      </c>
      <c r="I196" s="397">
        <v>0</v>
      </c>
      <c r="J196" s="397">
        <v>0</v>
      </c>
      <c r="K196" s="398">
        <v>0</v>
      </c>
      <c r="L196" s="400"/>
      <c r="M196" s="401">
        <v>0</v>
      </c>
    </row>
    <row r="197" spans="1:13" ht="16.5" hidden="1" x14ac:dyDescent="0.25">
      <c r="A197" s="396">
        <v>25</v>
      </c>
      <c r="B197" s="402">
        <v>0</v>
      </c>
      <c r="C197" s="393" t="str">
        <f t="shared" si="6"/>
        <v/>
      </c>
      <c r="D197" s="393" t="str">
        <f t="shared" si="7"/>
        <v/>
      </c>
      <c r="E197" s="393" t="str">
        <f t="shared" si="8"/>
        <v/>
      </c>
      <c r="F197" s="397">
        <v>0</v>
      </c>
      <c r="G197" s="397">
        <v>0</v>
      </c>
      <c r="H197" s="397">
        <v>0</v>
      </c>
      <c r="I197" s="397">
        <v>0</v>
      </c>
      <c r="J197" s="397">
        <v>0</v>
      </c>
      <c r="K197" s="398">
        <v>0</v>
      </c>
      <c r="L197" s="400"/>
      <c r="M197" s="401">
        <v>0</v>
      </c>
    </row>
    <row r="198" spans="1:13" ht="16.5" hidden="1" x14ac:dyDescent="0.25">
      <c r="A198" s="396">
        <v>26</v>
      </c>
      <c r="B198" s="402">
        <v>0</v>
      </c>
      <c r="C198" s="393" t="str">
        <f t="shared" si="6"/>
        <v/>
      </c>
      <c r="D198" s="393" t="str">
        <f t="shared" si="7"/>
        <v/>
      </c>
      <c r="E198" s="393" t="str">
        <f t="shared" si="8"/>
        <v/>
      </c>
      <c r="F198" s="397">
        <v>0</v>
      </c>
      <c r="G198" s="397">
        <v>0</v>
      </c>
      <c r="H198" s="397">
        <v>0</v>
      </c>
      <c r="I198" s="397">
        <v>0</v>
      </c>
      <c r="J198" s="397">
        <v>0</v>
      </c>
      <c r="K198" s="398">
        <v>0</v>
      </c>
      <c r="L198" s="400"/>
      <c r="M198" s="401">
        <v>0</v>
      </c>
    </row>
    <row r="199" spans="1:13" ht="16.5" hidden="1" x14ac:dyDescent="0.25">
      <c r="A199" s="396">
        <v>27</v>
      </c>
      <c r="B199" s="402">
        <v>0</v>
      </c>
      <c r="C199" s="393" t="str">
        <f t="shared" si="6"/>
        <v/>
      </c>
      <c r="D199" s="393" t="str">
        <f t="shared" si="7"/>
        <v/>
      </c>
      <c r="E199" s="393" t="str">
        <f t="shared" si="8"/>
        <v/>
      </c>
      <c r="F199" s="397">
        <v>0</v>
      </c>
      <c r="G199" s="397">
        <v>0</v>
      </c>
      <c r="H199" s="397">
        <v>0</v>
      </c>
      <c r="I199" s="397">
        <v>0</v>
      </c>
      <c r="J199" s="397">
        <v>0</v>
      </c>
      <c r="K199" s="398">
        <v>0</v>
      </c>
      <c r="L199" s="400"/>
      <c r="M199" s="401">
        <v>0</v>
      </c>
    </row>
    <row r="200" spans="1:13" ht="16.5" hidden="1" x14ac:dyDescent="0.25">
      <c r="A200" s="396">
        <v>28</v>
      </c>
      <c r="B200" s="402">
        <v>0</v>
      </c>
      <c r="C200" s="393" t="str">
        <f t="shared" si="6"/>
        <v/>
      </c>
      <c r="D200" s="393" t="str">
        <f t="shared" si="7"/>
        <v/>
      </c>
      <c r="E200" s="393" t="str">
        <f t="shared" si="8"/>
        <v/>
      </c>
      <c r="F200" s="397">
        <v>0</v>
      </c>
      <c r="G200" s="397">
        <v>0</v>
      </c>
      <c r="H200" s="397">
        <v>0</v>
      </c>
      <c r="I200" s="397">
        <v>0</v>
      </c>
      <c r="J200" s="397">
        <v>0</v>
      </c>
      <c r="K200" s="398">
        <v>0</v>
      </c>
      <c r="L200" s="400"/>
      <c r="M200" s="401">
        <v>0</v>
      </c>
    </row>
    <row r="201" spans="1:13" ht="16.5" hidden="1" x14ac:dyDescent="0.25">
      <c r="A201" s="396">
        <v>29</v>
      </c>
      <c r="B201" s="402">
        <v>0</v>
      </c>
      <c r="C201" s="393" t="str">
        <f t="shared" ref="C201:C264" si="9">IF(I201&lt;&gt;0,"X","")</f>
        <v/>
      </c>
      <c r="D201" s="393" t="str">
        <f t="shared" ref="D201:D264" si="10">IF(J201&lt;&gt;0,"X","")</f>
        <v/>
      </c>
      <c r="E201" s="393" t="str">
        <f t="shared" ref="E201:E264" si="11">IF(L201&lt;&gt;0,"X","")</f>
        <v/>
      </c>
      <c r="F201" s="397">
        <v>0</v>
      </c>
      <c r="G201" s="397">
        <v>0</v>
      </c>
      <c r="H201" s="397">
        <v>0</v>
      </c>
      <c r="I201" s="397">
        <v>0</v>
      </c>
      <c r="J201" s="397">
        <v>0</v>
      </c>
      <c r="K201" s="398">
        <v>0</v>
      </c>
      <c r="L201" s="400"/>
      <c r="M201" s="401">
        <v>0</v>
      </c>
    </row>
    <row r="202" spans="1:13" ht="16.5" hidden="1" x14ac:dyDescent="0.25">
      <c r="A202" s="396">
        <v>30</v>
      </c>
      <c r="B202" s="402">
        <v>0</v>
      </c>
      <c r="C202" s="393" t="str">
        <f t="shared" si="9"/>
        <v/>
      </c>
      <c r="D202" s="393" t="str">
        <f t="shared" si="10"/>
        <v/>
      </c>
      <c r="E202" s="393" t="str">
        <f t="shared" si="11"/>
        <v/>
      </c>
      <c r="F202" s="397">
        <v>0</v>
      </c>
      <c r="G202" s="397">
        <v>0</v>
      </c>
      <c r="H202" s="397">
        <v>0</v>
      </c>
      <c r="I202" s="397">
        <v>0</v>
      </c>
      <c r="J202" s="397">
        <v>0</v>
      </c>
      <c r="K202" s="398">
        <v>0</v>
      </c>
      <c r="L202" s="400"/>
      <c r="M202" s="401">
        <v>0</v>
      </c>
    </row>
    <row r="203" spans="1:13" ht="16.5" hidden="1" x14ac:dyDescent="0.25">
      <c r="A203" s="396">
        <v>31</v>
      </c>
      <c r="B203" s="402">
        <v>0</v>
      </c>
      <c r="C203" s="393" t="str">
        <f t="shared" si="9"/>
        <v/>
      </c>
      <c r="D203" s="393" t="str">
        <f t="shared" si="10"/>
        <v/>
      </c>
      <c r="E203" s="393" t="str">
        <f t="shared" si="11"/>
        <v/>
      </c>
      <c r="F203" s="397">
        <v>0</v>
      </c>
      <c r="G203" s="397">
        <v>0</v>
      </c>
      <c r="H203" s="397">
        <v>0</v>
      </c>
      <c r="I203" s="397">
        <v>0</v>
      </c>
      <c r="J203" s="397">
        <v>0</v>
      </c>
      <c r="K203" s="398">
        <v>0</v>
      </c>
      <c r="L203" s="400"/>
      <c r="M203" s="401">
        <v>0</v>
      </c>
    </row>
    <row r="204" spans="1:13" ht="16.5" hidden="1" x14ac:dyDescent="0.25">
      <c r="A204" s="396">
        <v>32</v>
      </c>
      <c r="B204" s="402">
        <v>0</v>
      </c>
      <c r="C204" s="393" t="str">
        <f t="shared" si="9"/>
        <v/>
      </c>
      <c r="D204" s="393" t="str">
        <f t="shared" si="10"/>
        <v/>
      </c>
      <c r="E204" s="393" t="str">
        <f t="shared" si="11"/>
        <v/>
      </c>
      <c r="F204" s="397">
        <v>0</v>
      </c>
      <c r="G204" s="397">
        <v>0</v>
      </c>
      <c r="H204" s="397">
        <v>0</v>
      </c>
      <c r="I204" s="397">
        <v>0</v>
      </c>
      <c r="J204" s="397">
        <v>0</v>
      </c>
      <c r="K204" s="398">
        <v>0</v>
      </c>
      <c r="L204" s="400"/>
      <c r="M204" s="401">
        <v>0</v>
      </c>
    </row>
    <row r="205" spans="1:13" ht="16.5" hidden="1" x14ac:dyDescent="0.25">
      <c r="A205" s="396">
        <v>33</v>
      </c>
      <c r="B205" s="402">
        <v>0</v>
      </c>
      <c r="C205" s="393" t="str">
        <f t="shared" si="9"/>
        <v/>
      </c>
      <c r="D205" s="393" t="str">
        <f t="shared" si="10"/>
        <v/>
      </c>
      <c r="E205" s="393" t="str">
        <f t="shared" si="11"/>
        <v/>
      </c>
      <c r="F205" s="397">
        <v>0</v>
      </c>
      <c r="G205" s="397">
        <v>0</v>
      </c>
      <c r="H205" s="397">
        <v>0</v>
      </c>
      <c r="I205" s="397">
        <v>0</v>
      </c>
      <c r="J205" s="397">
        <v>0</v>
      </c>
      <c r="K205" s="398">
        <v>0</v>
      </c>
      <c r="L205" s="400"/>
      <c r="M205" s="401">
        <v>0</v>
      </c>
    </row>
    <row r="206" spans="1:13" ht="16.5" hidden="1" x14ac:dyDescent="0.25">
      <c r="A206" s="396">
        <v>34</v>
      </c>
      <c r="B206" s="402">
        <v>0</v>
      </c>
      <c r="C206" s="393" t="str">
        <f t="shared" si="9"/>
        <v/>
      </c>
      <c r="D206" s="393" t="str">
        <f t="shared" si="10"/>
        <v/>
      </c>
      <c r="E206" s="393" t="str">
        <f t="shared" si="11"/>
        <v/>
      </c>
      <c r="F206" s="397">
        <v>0</v>
      </c>
      <c r="G206" s="397">
        <v>0</v>
      </c>
      <c r="H206" s="397">
        <v>0</v>
      </c>
      <c r="I206" s="397">
        <v>0</v>
      </c>
      <c r="J206" s="397">
        <v>0</v>
      </c>
      <c r="K206" s="398">
        <v>0</v>
      </c>
      <c r="L206" s="400"/>
      <c r="M206" s="401">
        <v>0</v>
      </c>
    </row>
    <row r="207" spans="1:13" ht="16.5" hidden="1" x14ac:dyDescent="0.25">
      <c r="A207" s="396">
        <v>35</v>
      </c>
      <c r="B207" s="402">
        <v>0</v>
      </c>
      <c r="C207" s="393" t="str">
        <f t="shared" si="9"/>
        <v/>
      </c>
      <c r="D207" s="393" t="str">
        <f t="shared" si="10"/>
        <v/>
      </c>
      <c r="E207" s="393" t="str">
        <f t="shared" si="11"/>
        <v/>
      </c>
      <c r="F207" s="397">
        <v>0</v>
      </c>
      <c r="G207" s="397">
        <v>0</v>
      </c>
      <c r="H207" s="397">
        <v>0</v>
      </c>
      <c r="I207" s="397">
        <v>0</v>
      </c>
      <c r="J207" s="397">
        <v>0</v>
      </c>
      <c r="K207" s="398">
        <v>0</v>
      </c>
      <c r="L207" s="400"/>
      <c r="M207" s="401">
        <v>0</v>
      </c>
    </row>
    <row r="208" spans="1:13" ht="16.5" hidden="1" x14ac:dyDescent="0.25">
      <c r="A208" s="396">
        <v>36</v>
      </c>
      <c r="B208" s="402">
        <v>0</v>
      </c>
      <c r="C208" s="393" t="str">
        <f t="shared" si="9"/>
        <v/>
      </c>
      <c r="D208" s="393" t="str">
        <f t="shared" si="10"/>
        <v/>
      </c>
      <c r="E208" s="393" t="str">
        <f t="shared" si="11"/>
        <v/>
      </c>
      <c r="F208" s="397">
        <v>0</v>
      </c>
      <c r="G208" s="397">
        <v>0</v>
      </c>
      <c r="H208" s="397">
        <v>0</v>
      </c>
      <c r="I208" s="397">
        <v>0</v>
      </c>
      <c r="J208" s="397">
        <v>0</v>
      </c>
      <c r="K208" s="398">
        <v>0</v>
      </c>
      <c r="L208" s="400"/>
      <c r="M208" s="401">
        <v>0</v>
      </c>
    </row>
    <row r="209" spans="1:15" ht="16.5" hidden="1" x14ac:dyDescent="0.25">
      <c r="A209" s="396">
        <v>37</v>
      </c>
      <c r="B209" s="402">
        <v>0</v>
      </c>
      <c r="C209" s="393" t="str">
        <f t="shared" si="9"/>
        <v/>
      </c>
      <c r="D209" s="393" t="str">
        <f t="shared" si="10"/>
        <v/>
      </c>
      <c r="E209" s="393" t="str">
        <f t="shared" si="11"/>
        <v/>
      </c>
      <c r="F209" s="397">
        <v>0</v>
      </c>
      <c r="G209" s="397">
        <v>0</v>
      </c>
      <c r="H209" s="397">
        <v>0</v>
      </c>
      <c r="I209" s="397">
        <v>0</v>
      </c>
      <c r="J209" s="397">
        <v>0</v>
      </c>
      <c r="K209" s="398">
        <v>0</v>
      </c>
      <c r="L209" s="400"/>
      <c r="M209" s="401">
        <v>0</v>
      </c>
    </row>
    <row r="210" spans="1:15" ht="16.5" hidden="1" x14ac:dyDescent="0.25">
      <c r="A210" s="396">
        <v>38</v>
      </c>
      <c r="B210" s="402">
        <v>0</v>
      </c>
      <c r="C210" s="393" t="str">
        <f t="shared" si="9"/>
        <v/>
      </c>
      <c r="D210" s="393" t="str">
        <f t="shared" si="10"/>
        <v/>
      </c>
      <c r="E210" s="393" t="str">
        <f t="shared" si="11"/>
        <v/>
      </c>
      <c r="F210" s="397">
        <v>0</v>
      </c>
      <c r="G210" s="397">
        <v>0</v>
      </c>
      <c r="H210" s="397">
        <v>0</v>
      </c>
      <c r="I210" s="397">
        <v>0</v>
      </c>
      <c r="J210" s="397">
        <v>0</v>
      </c>
      <c r="K210" s="398">
        <v>0</v>
      </c>
      <c r="L210" s="400"/>
      <c r="M210" s="401">
        <v>0</v>
      </c>
    </row>
    <row r="211" spans="1:15" ht="16.5" hidden="1" x14ac:dyDescent="0.25">
      <c r="A211" s="396">
        <v>39</v>
      </c>
      <c r="B211" s="402">
        <v>0</v>
      </c>
      <c r="C211" s="393" t="str">
        <f t="shared" si="9"/>
        <v/>
      </c>
      <c r="D211" s="393" t="str">
        <f t="shared" si="10"/>
        <v/>
      </c>
      <c r="E211" s="393" t="str">
        <f t="shared" si="11"/>
        <v/>
      </c>
      <c r="F211" s="397">
        <v>0</v>
      </c>
      <c r="G211" s="397">
        <v>0</v>
      </c>
      <c r="H211" s="397">
        <v>0</v>
      </c>
      <c r="I211" s="397">
        <v>0</v>
      </c>
      <c r="J211" s="397">
        <v>0</v>
      </c>
      <c r="K211" s="398">
        <v>0</v>
      </c>
      <c r="L211" s="400"/>
      <c r="M211" s="401">
        <v>0</v>
      </c>
    </row>
    <row r="212" spans="1:15" ht="16.5" hidden="1" x14ac:dyDescent="0.25">
      <c r="A212" s="396">
        <v>40</v>
      </c>
      <c r="B212" s="402">
        <v>0</v>
      </c>
      <c r="C212" s="393" t="str">
        <f t="shared" si="9"/>
        <v/>
      </c>
      <c r="D212" s="393" t="str">
        <f t="shared" si="10"/>
        <v/>
      </c>
      <c r="E212" s="393" t="str">
        <f t="shared" si="11"/>
        <v/>
      </c>
      <c r="F212" s="397">
        <v>0</v>
      </c>
      <c r="G212" s="397">
        <v>0</v>
      </c>
      <c r="H212" s="397">
        <v>0</v>
      </c>
      <c r="I212" s="397">
        <v>0</v>
      </c>
      <c r="J212" s="397">
        <v>0</v>
      </c>
      <c r="K212" s="398">
        <v>0</v>
      </c>
      <c r="L212" s="400"/>
      <c r="M212" s="401">
        <v>0</v>
      </c>
    </row>
    <row r="213" spans="1:15" ht="16.5" x14ac:dyDescent="0.25">
      <c r="A213" s="396">
        <v>0</v>
      </c>
      <c r="B213" s="396" t="s">
        <v>559</v>
      </c>
      <c r="C213" s="393" t="str">
        <f t="shared" si="9"/>
        <v>X</v>
      </c>
      <c r="D213" s="393" t="str">
        <f t="shared" si="10"/>
        <v/>
      </c>
      <c r="E213" s="393" t="str">
        <f t="shared" si="11"/>
        <v/>
      </c>
      <c r="F213" s="397">
        <v>1726</v>
      </c>
      <c r="G213" s="397">
        <v>1651</v>
      </c>
      <c r="H213" s="397">
        <v>75</v>
      </c>
      <c r="I213" s="397">
        <v>75</v>
      </c>
      <c r="J213" s="397">
        <v>0</v>
      </c>
      <c r="K213" s="398">
        <v>0.51369863013698636</v>
      </c>
      <c r="L213" s="397">
        <v>0</v>
      </c>
      <c r="M213" s="397">
        <v>146</v>
      </c>
    </row>
    <row r="214" spans="1:15" ht="33" x14ac:dyDescent="0.25">
      <c r="A214" s="396">
        <v>1</v>
      </c>
      <c r="B214" s="402" t="s">
        <v>560</v>
      </c>
      <c r="C214" s="393" t="str">
        <f t="shared" si="9"/>
        <v/>
      </c>
      <c r="D214" s="393" t="str">
        <f t="shared" si="10"/>
        <v/>
      </c>
      <c r="E214" s="393" t="str">
        <f t="shared" si="11"/>
        <v/>
      </c>
      <c r="F214" s="397">
        <v>29</v>
      </c>
      <c r="G214" s="397">
        <v>29</v>
      </c>
      <c r="H214" s="397">
        <v>0</v>
      </c>
      <c r="I214" s="397">
        <v>0</v>
      </c>
      <c r="J214" s="397">
        <v>0</v>
      </c>
      <c r="K214" s="398">
        <v>0</v>
      </c>
      <c r="L214" s="400"/>
      <c r="M214" s="401">
        <v>0</v>
      </c>
    </row>
    <row r="215" spans="1:15" ht="16.5" x14ac:dyDescent="0.25">
      <c r="A215" s="396">
        <v>2</v>
      </c>
      <c r="B215" s="402" t="s">
        <v>561</v>
      </c>
      <c r="C215" s="393" t="str">
        <f t="shared" si="9"/>
        <v/>
      </c>
      <c r="D215" s="393" t="str">
        <f t="shared" si="10"/>
        <v/>
      </c>
      <c r="E215" s="393" t="str">
        <f t="shared" si="11"/>
        <v/>
      </c>
      <c r="F215" s="397">
        <v>3</v>
      </c>
      <c r="G215" s="397">
        <v>3</v>
      </c>
      <c r="H215" s="397">
        <v>0</v>
      </c>
      <c r="I215" s="397">
        <v>0</v>
      </c>
      <c r="J215" s="397">
        <v>0</v>
      </c>
      <c r="K215" s="398">
        <v>0</v>
      </c>
      <c r="L215" s="400"/>
      <c r="M215" s="401">
        <v>0</v>
      </c>
    </row>
    <row r="216" spans="1:15" ht="99" x14ac:dyDescent="0.25">
      <c r="A216" s="396">
        <v>3</v>
      </c>
      <c r="B216" s="402" t="s">
        <v>562</v>
      </c>
      <c r="C216" s="393" t="str">
        <f t="shared" si="9"/>
        <v/>
      </c>
      <c r="D216" s="393" t="str">
        <f t="shared" si="10"/>
        <v/>
      </c>
      <c r="E216" s="393" t="str">
        <f t="shared" si="11"/>
        <v/>
      </c>
      <c r="F216" s="397">
        <v>1436</v>
      </c>
      <c r="G216" s="397">
        <v>1436</v>
      </c>
      <c r="H216" s="397">
        <v>0</v>
      </c>
      <c r="I216" s="397">
        <v>0</v>
      </c>
      <c r="J216" s="397">
        <v>0</v>
      </c>
      <c r="K216" s="398">
        <v>0</v>
      </c>
      <c r="L216" s="400"/>
      <c r="M216" s="401">
        <v>0</v>
      </c>
    </row>
    <row r="217" spans="1:15" ht="49.5" x14ac:dyDescent="0.25">
      <c r="A217" s="396">
        <v>4</v>
      </c>
      <c r="B217" s="402" t="s">
        <v>563</v>
      </c>
      <c r="C217" s="393" t="str">
        <f t="shared" si="9"/>
        <v/>
      </c>
      <c r="D217" s="393" t="str">
        <f t="shared" si="10"/>
        <v/>
      </c>
      <c r="E217" s="393" t="str">
        <f t="shared" si="11"/>
        <v/>
      </c>
      <c r="F217" s="397">
        <v>1</v>
      </c>
      <c r="G217" s="397">
        <v>1</v>
      </c>
      <c r="H217" s="397">
        <v>0</v>
      </c>
      <c r="I217" s="397">
        <v>0</v>
      </c>
      <c r="J217" s="397">
        <v>0</v>
      </c>
      <c r="K217" s="398">
        <v>0</v>
      </c>
      <c r="L217" s="400"/>
      <c r="M217" s="401">
        <v>0</v>
      </c>
    </row>
    <row r="218" spans="1:15" ht="33" x14ac:dyDescent="0.25">
      <c r="A218" s="396">
        <v>5</v>
      </c>
      <c r="B218" s="402" t="s">
        <v>564</v>
      </c>
      <c r="C218" s="393" t="str">
        <f t="shared" si="9"/>
        <v/>
      </c>
      <c r="D218" s="393" t="str">
        <f t="shared" si="10"/>
        <v/>
      </c>
      <c r="E218" s="393" t="str">
        <f t="shared" si="11"/>
        <v/>
      </c>
      <c r="F218" s="397">
        <v>79</v>
      </c>
      <c r="G218" s="397">
        <v>79</v>
      </c>
      <c r="H218" s="397">
        <v>0</v>
      </c>
      <c r="I218" s="397">
        <v>0</v>
      </c>
      <c r="J218" s="397">
        <v>0</v>
      </c>
      <c r="K218" s="398">
        <v>0</v>
      </c>
      <c r="L218" s="400"/>
      <c r="M218" s="401">
        <v>0</v>
      </c>
    </row>
    <row r="219" spans="1:15" ht="66" x14ac:dyDescent="0.25">
      <c r="A219" s="396">
        <v>6</v>
      </c>
      <c r="B219" s="402" t="s">
        <v>565</v>
      </c>
      <c r="C219" s="393" t="str">
        <f t="shared" si="9"/>
        <v/>
      </c>
      <c r="D219" s="393" t="str">
        <f t="shared" si="10"/>
        <v/>
      </c>
      <c r="E219" s="393" t="str">
        <f t="shared" si="11"/>
        <v/>
      </c>
      <c r="F219" s="397">
        <v>20</v>
      </c>
      <c r="G219" s="397">
        <v>20</v>
      </c>
      <c r="H219" s="397">
        <v>0</v>
      </c>
      <c r="I219" s="397">
        <v>0</v>
      </c>
      <c r="J219" s="397">
        <v>0</v>
      </c>
      <c r="K219" s="398">
        <v>0</v>
      </c>
      <c r="L219" s="400"/>
      <c r="M219" s="401">
        <v>0</v>
      </c>
    </row>
    <row r="220" spans="1:15" ht="16.5" x14ac:dyDescent="0.25">
      <c r="A220" s="396">
        <v>7</v>
      </c>
      <c r="B220" s="402" t="s">
        <v>566</v>
      </c>
      <c r="C220" s="393" t="str">
        <f t="shared" si="9"/>
        <v>X</v>
      </c>
      <c r="D220" s="393" t="str">
        <f t="shared" si="10"/>
        <v/>
      </c>
      <c r="E220" s="393" t="str">
        <f t="shared" si="11"/>
        <v/>
      </c>
      <c r="F220" s="397">
        <v>32</v>
      </c>
      <c r="G220" s="397">
        <v>24</v>
      </c>
      <c r="H220" s="397">
        <v>8</v>
      </c>
      <c r="I220" s="397">
        <v>8</v>
      </c>
      <c r="J220" s="397">
        <v>0</v>
      </c>
      <c r="K220" s="398">
        <v>0.25</v>
      </c>
      <c r="L220" s="400"/>
      <c r="M220" s="401">
        <v>32</v>
      </c>
      <c r="O220">
        <v>8</v>
      </c>
    </row>
    <row r="221" spans="1:15" ht="16.5" x14ac:dyDescent="0.25">
      <c r="A221" s="396">
        <v>8</v>
      </c>
      <c r="B221" s="402" t="s">
        <v>567</v>
      </c>
      <c r="C221" s="393" t="str">
        <f t="shared" si="9"/>
        <v>X</v>
      </c>
      <c r="D221" s="393" t="str">
        <f t="shared" si="10"/>
        <v/>
      </c>
      <c r="E221" s="393" t="str">
        <f t="shared" si="11"/>
        <v/>
      </c>
      <c r="F221" s="397">
        <v>2</v>
      </c>
      <c r="G221" s="397">
        <v>1</v>
      </c>
      <c r="H221" s="397">
        <v>1</v>
      </c>
      <c r="I221" s="397">
        <v>1</v>
      </c>
      <c r="J221" s="397">
        <v>0</v>
      </c>
      <c r="K221" s="398">
        <v>0.5</v>
      </c>
      <c r="L221" s="400"/>
      <c r="M221" s="401">
        <v>2</v>
      </c>
      <c r="O221">
        <v>1</v>
      </c>
    </row>
    <row r="222" spans="1:15" ht="16.5" x14ac:dyDescent="0.25">
      <c r="A222" s="396">
        <v>9</v>
      </c>
      <c r="B222" s="402" t="s">
        <v>568</v>
      </c>
      <c r="C222" s="393" t="str">
        <f t="shared" si="9"/>
        <v/>
      </c>
      <c r="D222" s="393" t="str">
        <f t="shared" si="10"/>
        <v/>
      </c>
      <c r="E222" s="393" t="str">
        <f t="shared" si="11"/>
        <v/>
      </c>
      <c r="F222" s="397">
        <v>0</v>
      </c>
      <c r="G222" s="397">
        <v>0</v>
      </c>
      <c r="H222" s="397">
        <v>0</v>
      </c>
      <c r="I222" s="397">
        <v>0</v>
      </c>
      <c r="J222" s="397">
        <v>0</v>
      </c>
      <c r="K222" s="398">
        <v>0</v>
      </c>
      <c r="L222" s="400"/>
      <c r="M222" s="401">
        <v>0</v>
      </c>
    </row>
    <row r="223" spans="1:15" ht="16.5" x14ac:dyDescent="0.25">
      <c r="A223" s="396">
        <v>10</v>
      </c>
      <c r="B223" s="402" t="s">
        <v>569</v>
      </c>
      <c r="C223" s="393" t="str">
        <f t="shared" si="9"/>
        <v/>
      </c>
      <c r="D223" s="393" t="str">
        <f t="shared" si="10"/>
        <v/>
      </c>
      <c r="E223" s="393" t="str">
        <f t="shared" si="11"/>
        <v/>
      </c>
      <c r="F223" s="397">
        <v>3</v>
      </c>
      <c r="G223" s="397">
        <v>3</v>
      </c>
      <c r="H223" s="397">
        <v>0</v>
      </c>
      <c r="I223" s="397">
        <v>0</v>
      </c>
      <c r="J223" s="397">
        <v>0</v>
      </c>
      <c r="K223" s="398">
        <v>0</v>
      </c>
      <c r="L223" s="400"/>
      <c r="M223" s="401">
        <v>0</v>
      </c>
    </row>
    <row r="224" spans="1:15" ht="16.5" x14ac:dyDescent="0.25">
      <c r="A224" s="396">
        <v>11</v>
      </c>
      <c r="B224" s="402" t="s">
        <v>570</v>
      </c>
      <c r="C224" s="393" t="str">
        <f t="shared" si="9"/>
        <v/>
      </c>
      <c r="D224" s="393" t="str">
        <f t="shared" si="10"/>
        <v/>
      </c>
      <c r="E224" s="393" t="str">
        <f t="shared" si="11"/>
        <v/>
      </c>
      <c r="F224" s="397">
        <v>1</v>
      </c>
      <c r="G224" s="397">
        <v>1</v>
      </c>
      <c r="H224" s="397">
        <v>0</v>
      </c>
      <c r="I224" s="397">
        <v>0</v>
      </c>
      <c r="J224" s="397">
        <v>0</v>
      </c>
      <c r="K224" s="398">
        <v>0</v>
      </c>
      <c r="L224" s="400"/>
      <c r="M224" s="401">
        <v>0</v>
      </c>
    </row>
    <row r="225" spans="1:13" ht="33" x14ac:dyDescent="0.25">
      <c r="A225" s="396">
        <v>12</v>
      </c>
      <c r="B225" s="402" t="s">
        <v>571</v>
      </c>
      <c r="C225" s="393" t="str">
        <f t="shared" si="9"/>
        <v>X</v>
      </c>
      <c r="D225" s="393" t="str">
        <f t="shared" si="10"/>
        <v/>
      </c>
      <c r="E225" s="393" t="str">
        <f t="shared" si="11"/>
        <v/>
      </c>
      <c r="F225" s="397">
        <v>110</v>
      </c>
      <c r="G225" s="397">
        <v>47</v>
      </c>
      <c r="H225" s="397">
        <v>63</v>
      </c>
      <c r="I225" s="397">
        <v>63</v>
      </c>
      <c r="J225" s="397">
        <v>0</v>
      </c>
      <c r="K225" s="398">
        <v>0.57272727272727275</v>
      </c>
      <c r="L225" s="400"/>
      <c r="M225" s="401">
        <v>110</v>
      </c>
    </row>
    <row r="226" spans="1:13" ht="49.5" x14ac:dyDescent="0.25">
      <c r="A226" s="396">
        <v>13</v>
      </c>
      <c r="B226" s="402" t="s">
        <v>572</v>
      </c>
      <c r="C226" s="393" t="str">
        <f t="shared" si="9"/>
        <v>X</v>
      </c>
      <c r="D226" s="393" t="str">
        <f t="shared" si="10"/>
        <v/>
      </c>
      <c r="E226" s="393" t="str">
        <f t="shared" si="11"/>
        <v/>
      </c>
      <c r="F226" s="397">
        <v>2</v>
      </c>
      <c r="G226" s="397">
        <v>-1</v>
      </c>
      <c r="H226" s="397">
        <v>3</v>
      </c>
      <c r="I226" s="397">
        <v>3</v>
      </c>
      <c r="J226" s="397">
        <v>0</v>
      </c>
      <c r="K226" s="398">
        <v>1.5</v>
      </c>
      <c r="L226" s="400"/>
      <c r="M226" s="401">
        <v>2</v>
      </c>
    </row>
    <row r="227" spans="1:13" ht="49.5" x14ac:dyDescent="0.25">
      <c r="A227" s="396">
        <v>14</v>
      </c>
      <c r="B227" s="402" t="s">
        <v>573</v>
      </c>
      <c r="C227" s="393" t="str">
        <f t="shared" si="9"/>
        <v/>
      </c>
      <c r="D227" s="393" t="str">
        <f t="shared" si="10"/>
        <v/>
      </c>
      <c r="E227" s="393" t="str">
        <f t="shared" si="11"/>
        <v/>
      </c>
      <c r="F227" s="397">
        <v>8</v>
      </c>
      <c r="G227" s="397">
        <v>8</v>
      </c>
      <c r="H227" s="397">
        <v>0</v>
      </c>
      <c r="I227" s="397">
        <v>0</v>
      </c>
      <c r="J227" s="397">
        <v>0</v>
      </c>
      <c r="K227" s="398">
        <v>0</v>
      </c>
      <c r="L227" s="400"/>
      <c r="M227" s="401">
        <v>0</v>
      </c>
    </row>
    <row r="228" spans="1:13" ht="16.5" hidden="1" x14ac:dyDescent="0.25">
      <c r="A228" s="396">
        <v>15</v>
      </c>
      <c r="B228" s="402">
        <v>0</v>
      </c>
      <c r="C228" s="393" t="str">
        <f t="shared" si="9"/>
        <v/>
      </c>
      <c r="D228" s="393" t="str">
        <f t="shared" si="10"/>
        <v/>
      </c>
      <c r="E228" s="393" t="str">
        <f t="shared" si="11"/>
        <v/>
      </c>
      <c r="F228" s="397">
        <v>0</v>
      </c>
      <c r="G228" s="397">
        <v>0</v>
      </c>
      <c r="H228" s="397">
        <v>0</v>
      </c>
      <c r="I228" s="397">
        <v>0</v>
      </c>
      <c r="J228" s="397">
        <v>0</v>
      </c>
      <c r="K228" s="398">
        <v>0</v>
      </c>
      <c r="L228" s="400"/>
      <c r="M228" s="401">
        <v>0</v>
      </c>
    </row>
    <row r="229" spans="1:13" ht="16.5" hidden="1" x14ac:dyDescent="0.25">
      <c r="A229" s="396">
        <v>16</v>
      </c>
      <c r="B229" s="402">
        <v>0</v>
      </c>
      <c r="C229" s="393" t="str">
        <f t="shared" si="9"/>
        <v/>
      </c>
      <c r="D229" s="393" t="str">
        <f t="shared" si="10"/>
        <v/>
      </c>
      <c r="E229" s="393" t="str">
        <f t="shared" si="11"/>
        <v/>
      </c>
      <c r="F229" s="397">
        <v>0</v>
      </c>
      <c r="G229" s="397">
        <v>0</v>
      </c>
      <c r="H229" s="397">
        <v>0</v>
      </c>
      <c r="I229" s="397">
        <v>0</v>
      </c>
      <c r="J229" s="397">
        <v>0</v>
      </c>
      <c r="K229" s="398">
        <v>0</v>
      </c>
      <c r="L229" s="400"/>
      <c r="M229" s="401">
        <v>0</v>
      </c>
    </row>
    <row r="230" spans="1:13" ht="16.5" hidden="1" x14ac:dyDescent="0.25">
      <c r="A230" s="396">
        <v>17</v>
      </c>
      <c r="B230" s="402">
        <v>0</v>
      </c>
      <c r="C230" s="393" t="str">
        <f t="shared" si="9"/>
        <v/>
      </c>
      <c r="D230" s="393" t="str">
        <f t="shared" si="10"/>
        <v/>
      </c>
      <c r="E230" s="393" t="str">
        <f t="shared" si="11"/>
        <v/>
      </c>
      <c r="F230" s="397">
        <v>0</v>
      </c>
      <c r="G230" s="397">
        <v>0</v>
      </c>
      <c r="H230" s="397">
        <v>0</v>
      </c>
      <c r="I230" s="397">
        <v>0</v>
      </c>
      <c r="J230" s="397">
        <v>0</v>
      </c>
      <c r="K230" s="398">
        <v>0</v>
      </c>
      <c r="L230" s="400"/>
      <c r="M230" s="401">
        <v>0</v>
      </c>
    </row>
    <row r="231" spans="1:13" ht="16.5" hidden="1" x14ac:dyDescent="0.25">
      <c r="A231" s="396">
        <v>18</v>
      </c>
      <c r="B231" s="402">
        <v>0</v>
      </c>
      <c r="C231" s="393" t="str">
        <f t="shared" si="9"/>
        <v/>
      </c>
      <c r="D231" s="393" t="str">
        <f t="shared" si="10"/>
        <v/>
      </c>
      <c r="E231" s="393" t="str">
        <f t="shared" si="11"/>
        <v/>
      </c>
      <c r="F231" s="397">
        <v>0</v>
      </c>
      <c r="G231" s="397">
        <v>0</v>
      </c>
      <c r="H231" s="397">
        <v>0</v>
      </c>
      <c r="I231" s="397">
        <v>0</v>
      </c>
      <c r="J231" s="397">
        <v>0</v>
      </c>
      <c r="K231" s="398">
        <v>0</v>
      </c>
      <c r="L231" s="400"/>
      <c r="M231" s="401">
        <v>0</v>
      </c>
    </row>
    <row r="232" spans="1:13" ht="16.5" hidden="1" x14ac:dyDescent="0.25">
      <c r="A232" s="396">
        <v>19</v>
      </c>
      <c r="B232" s="402">
        <v>0</v>
      </c>
      <c r="C232" s="393" t="str">
        <f t="shared" si="9"/>
        <v/>
      </c>
      <c r="D232" s="393" t="str">
        <f t="shared" si="10"/>
        <v/>
      </c>
      <c r="E232" s="393" t="str">
        <f t="shared" si="11"/>
        <v/>
      </c>
      <c r="F232" s="397">
        <v>0</v>
      </c>
      <c r="G232" s="397">
        <v>0</v>
      </c>
      <c r="H232" s="397">
        <v>0</v>
      </c>
      <c r="I232" s="397">
        <v>0</v>
      </c>
      <c r="J232" s="397">
        <v>0</v>
      </c>
      <c r="K232" s="398">
        <v>0</v>
      </c>
      <c r="L232" s="400"/>
      <c r="M232" s="401">
        <v>0</v>
      </c>
    </row>
    <row r="233" spans="1:13" ht="16.5" hidden="1" x14ac:dyDescent="0.25">
      <c r="A233" s="396">
        <v>20</v>
      </c>
      <c r="B233" s="402">
        <v>0</v>
      </c>
      <c r="C233" s="393" t="str">
        <f t="shared" si="9"/>
        <v/>
      </c>
      <c r="D233" s="393" t="str">
        <f t="shared" si="10"/>
        <v/>
      </c>
      <c r="E233" s="393" t="str">
        <f t="shared" si="11"/>
        <v/>
      </c>
      <c r="F233" s="397">
        <v>0</v>
      </c>
      <c r="G233" s="397">
        <v>0</v>
      </c>
      <c r="H233" s="397">
        <v>0</v>
      </c>
      <c r="I233" s="397">
        <v>0</v>
      </c>
      <c r="J233" s="397">
        <v>0</v>
      </c>
      <c r="K233" s="398">
        <v>0</v>
      </c>
      <c r="L233" s="400"/>
      <c r="M233" s="401">
        <v>0</v>
      </c>
    </row>
    <row r="234" spans="1:13" ht="16.5" hidden="1" x14ac:dyDescent="0.25">
      <c r="A234" s="396">
        <v>21</v>
      </c>
      <c r="B234" s="402">
        <v>0</v>
      </c>
      <c r="C234" s="393" t="str">
        <f t="shared" si="9"/>
        <v/>
      </c>
      <c r="D234" s="393" t="str">
        <f t="shared" si="10"/>
        <v/>
      </c>
      <c r="E234" s="393" t="str">
        <f t="shared" si="11"/>
        <v/>
      </c>
      <c r="F234" s="397">
        <v>0</v>
      </c>
      <c r="G234" s="397">
        <v>0</v>
      </c>
      <c r="H234" s="397">
        <v>0</v>
      </c>
      <c r="I234" s="397">
        <v>0</v>
      </c>
      <c r="J234" s="397">
        <v>0</v>
      </c>
      <c r="K234" s="398">
        <v>0</v>
      </c>
      <c r="L234" s="400"/>
      <c r="M234" s="401">
        <v>0</v>
      </c>
    </row>
    <row r="235" spans="1:13" ht="16.5" hidden="1" x14ac:dyDescent="0.25">
      <c r="A235" s="396">
        <v>22</v>
      </c>
      <c r="B235" s="402">
        <v>0</v>
      </c>
      <c r="C235" s="393" t="str">
        <f t="shared" si="9"/>
        <v/>
      </c>
      <c r="D235" s="393" t="str">
        <f t="shared" si="10"/>
        <v/>
      </c>
      <c r="E235" s="393" t="str">
        <f t="shared" si="11"/>
        <v/>
      </c>
      <c r="F235" s="397">
        <v>0</v>
      </c>
      <c r="G235" s="397">
        <v>0</v>
      </c>
      <c r="H235" s="397">
        <v>0</v>
      </c>
      <c r="I235" s="397">
        <v>0</v>
      </c>
      <c r="J235" s="397">
        <v>0</v>
      </c>
      <c r="K235" s="398">
        <v>0</v>
      </c>
      <c r="L235" s="400"/>
      <c r="M235" s="401">
        <v>0</v>
      </c>
    </row>
    <row r="236" spans="1:13" ht="16.5" hidden="1" x14ac:dyDescent="0.25">
      <c r="A236" s="396">
        <v>23</v>
      </c>
      <c r="B236" s="402">
        <v>0</v>
      </c>
      <c r="C236" s="393" t="str">
        <f t="shared" si="9"/>
        <v/>
      </c>
      <c r="D236" s="393" t="str">
        <f t="shared" si="10"/>
        <v/>
      </c>
      <c r="E236" s="393" t="str">
        <f t="shared" si="11"/>
        <v/>
      </c>
      <c r="F236" s="397">
        <v>0</v>
      </c>
      <c r="G236" s="397">
        <v>0</v>
      </c>
      <c r="H236" s="397">
        <v>0</v>
      </c>
      <c r="I236" s="397">
        <v>0</v>
      </c>
      <c r="J236" s="397">
        <v>0</v>
      </c>
      <c r="K236" s="398">
        <v>0</v>
      </c>
      <c r="L236" s="400"/>
      <c r="M236" s="401">
        <v>0</v>
      </c>
    </row>
    <row r="237" spans="1:13" ht="16.5" hidden="1" x14ac:dyDescent="0.25">
      <c r="A237" s="396">
        <v>24</v>
      </c>
      <c r="B237" s="402">
        <v>0</v>
      </c>
      <c r="C237" s="393" t="str">
        <f t="shared" si="9"/>
        <v/>
      </c>
      <c r="D237" s="393" t="str">
        <f t="shared" si="10"/>
        <v/>
      </c>
      <c r="E237" s="393" t="str">
        <f t="shared" si="11"/>
        <v/>
      </c>
      <c r="F237" s="397">
        <v>0</v>
      </c>
      <c r="G237" s="397">
        <v>0</v>
      </c>
      <c r="H237" s="397">
        <v>0</v>
      </c>
      <c r="I237" s="397">
        <v>0</v>
      </c>
      <c r="J237" s="397">
        <v>0</v>
      </c>
      <c r="K237" s="398">
        <v>0</v>
      </c>
      <c r="L237" s="400"/>
      <c r="M237" s="401">
        <v>0</v>
      </c>
    </row>
    <row r="238" spans="1:13" ht="16.5" hidden="1" x14ac:dyDescent="0.25">
      <c r="A238" s="396">
        <v>25</v>
      </c>
      <c r="B238" s="402">
        <v>0</v>
      </c>
      <c r="C238" s="393" t="str">
        <f t="shared" si="9"/>
        <v/>
      </c>
      <c r="D238" s="393" t="str">
        <f t="shared" si="10"/>
        <v/>
      </c>
      <c r="E238" s="393" t="str">
        <f t="shared" si="11"/>
        <v/>
      </c>
      <c r="F238" s="397">
        <v>0</v>
      </c>
      <c r="G238" s="397">
        <v>0</v>
      </c>
      <c r="H238" s="397">
        <v>0</v>
      </c>
      <c r="I238" s="397">
        <v>0</v>
      </c>
      <c r="J238" s="397">
        <v>0</v>
      </c>
      <c r="K238" s="398">
        <v>0</v>
      </c>
      <c r="L238" s="400"/>
      <c r="M238" s="401">
        <v>0</v>
      </c>
    </row>
    <row r="239" spans="1:13" ht="16.5" hidden="1" x14ac:dyDescent="0.25">
      <c r="A239" s="396">
        <v>26</v>
      </c>
      <c r="B239" s="402">
        <v>0</v>
      </c>
      <c r="C239" s="393" t="str">
        <f t="shared" si="9"/>
        <v/>
      </c>
      <c r="D239" s="393" t="str">
        <f t="shared" si="10"/>
        <v/>
      </c>
      <c r="E239" s="393" t="str">
        <f t="shared" si="11"/>
        <v/>
      </c>
      <c r="F239" s="397">
        <v>0</v>
      </c>
      <c r="G239" s="397">
        <v>0</v>
      </c>
      <c r="H239" s="397">
        <v>0</v>
      </c>
      <c r="I239" s="397">
        <v>0</v>
      </c>
      <c r="J239" s="397">
        <v>0</v>
      </c>
      <c r="K239" s="398">
        <v>0</v>
      </c>
      <c r="L239" s="400"/>
      <c r="M239" s="401">
        <v>0</v>
      </c>
    </row>
    <row r="240" spans="1:13" ht="16.5" hidden="1" x14ac:dyDescent="0.25">
      <c r="A240" s="396">
        <v>27</v>
      </c>
      <c r="B240" s="402">
        <v>0</v>
      </c>
      <c r="C240" s="393" t="str">
        <f t="shared" si="9"/>
        <v/>
      </c>
      <c r="D240" s="393" t="str">
        <f t="shared" si="10"/>
        <v/>
      </c>
      <c r="E240" s="393" t="str">
        <f t="shared" si="11"/>
        <v/>
      </c>
      <c r="F240" s="397">
        <v>0</v>
      </c>
      <c r="G240" s="397">
        <v>0</v>
      </c>
      <c r="H240" s="397">
        <v>0</v>
      </c>
      <c r="I240" s="397">
        <v>0</v>
      </c>
      <c r="J240" s="397">
        <v>0</v>
      </c>
      <c r="K240" s="398">
        <v>0</v>
      </c>
      <c r="L240" s="400"/>
      <c r="M240" s="401">
        <v>0</v>
      </c>
    </row>
    <row r="241" spans="1:13" ht="16.5" hidden="1" x14ac:dyDescent="0.25">
      <c r="A241" s="396">
        <v>28</v>
      </c>
      <c r="B241" s="402">
        <v>0</v>
      </c>
      <c r="C241" s="393" t="str">
        <f t="shared" si="9"/>
        <v/>
      </c>
      <c r="D241" s="393" t="str">
        <f t="shared" si="10"/>
        <v/>
      </c>
      <c r="E241" s="393" t="str">
        <f t="shared" si="11"/>
        <v/>
      </c>
      <c r="F241" s="397">
        <v>0</v>
      </c>
      <c r="G241" s="397">
        <v>0</v>
      </c>
      <c r="H241" s="397">
        <v>0</v>
      </c>
      <c r="I241" s="397">
        <v>0</v>
      </c>
      <c r="J241" s="397">
        <v>0</v>
      </c>
      <c r="K241" s="398">
        <v>0</v>
      </c>
      <c r="L241" s="400"/>
      <c r="M241" s="401">
        <v>0</v>
      </c>
    </row>
    <row r="242" spans="1:13" ht="16.5" hidden="1" x14ac:dyDescent="0.25">
      <c r="A242" s="396">
        <v>29</v>
      </c>
      <c r="B242" s="402">
        <v>0</v>
      </c>
      <c r="C242" s="393" t="str">
        <f t="shared" si="9"/>
        <v/>
      </c>
      <c r="D242" s="393" t="str">
        <f t="shared" si="10"/>
        <v/>
      </c>
      <c r="E242" s="393" t="str">
        <f t="shared" si="11"/>
        <v/>
      </c>
      <c r="F242" s="397">
        <v>0</v>
      </c>
      <c r="G242" s="397">
        <v>0</v>
      </c>
      <c r="H242" s="397">
        <v>0</v>
      </c>
      <c r="I242" s="397">
        <v>0</v>
      </c>
      <c r="J242" s="397">
        <v>0</v>
      </c>
      <c r="K242" s="398">
        <v>0</v>
      </c>
      <c r="L242" s="400"/>
      <c r="M242" s="401">
        <v>0</v>
      </c>
    </row>
    <row r="243" spans="1:13" ht="16.5" hidden="1" x14ac:dyDescent="0.25">
      <c r="A243" s="396">
        <v>30</v>
      </c>
      <c r="B243" s="402">
        <v>0</v>
      </c>
      <c r="C243" s="393" t="str">
        <f t="shared" si="9"/>
        <v/>
      </c>
      <c r="D243" s="393" t="str">
        <f t="shared" si="10"/>
        <v/>
      </c>
      <c r="E243" s="393" t="str">
        <f t="shared" si="11"/>
        <v/>
      </c>
      <c r="F243" s="397">
        <v>0</v>
      </c>
      <c r="G243" s="397">
        <v>0</v>
      </c>
      <c r="H243" s="397">
        <v>0</v>
      </c>
      <c r="I243" s="397">
        <v>0</v>
      </c>
      <c r="J243" s="397">
        <v>0</v>
      </c>
      <c r="K243" s="398">
        <v>0</v>
      </c>
      <c r="L243" s="400"/>
      <c r="M243" s="401">
        <v>0</v>
      </c>
    </row>
    <row r="244" spans="1:13" ht="16.5" hidden="1" x14ac:dyDescent="0.25">
      <c r="A244" s="396">
        <v>31</v>
      </c>
      <c r="B244" s="402">
        <v>0</v>
      </c>
      <c r="C244" s="393" t="str">
        <f t="shared" si="9"/>
        <v/>
      </c>
      <c r="D244" s="393" t="str">
        <f t="shared" si="10"/>
        <v/>
      </c>
      <c r="E244" s="393" t="str">
        <f t="shared" si="11"/>
        <v/>
      </c>
      <c r="F244" s="397">
        <v>0</v>
      </c>
      <c r="G244" s="397">
        <v>0</v>
      </c>
      <c r="H244" s="397">
        <v>0</v>
      </c>
      <c r="I244" s="397">
        <v>0</v>
      </c>
      <c r="J244" s="397">
        <v>0</v>
      </c>
      <c r="K244" s="398">
        <v>0</v>
      </c>
      <c r="L244" s="400"/>
      <c r="M244" s="401">
        <v>0</v>
      </c>
    </row>
    <row r="245" spans="1:13" ht="16.5" hidden="1" x14ac:dyDescent="0.25">
      <c r="A245" s="396">
        <v>32</v>
      </c>
      <c r="B245" s="402">
        <v>0</v>
      </c>
      <c r="C245" s="393" t="str">
        <f t="shared" si="9"/>
        <v/>
      </c>
      <c r="D245" s="393" t="str">
        <f t="shared" si="10"/>
        <v/>
      </c>
      <c r="E245" s="393" t="str">
        <f t="shared" si="11"/>
        <v/>
      </c>
      <c r="F245" s="397">
        <v>0</v>
      </c>
      <c r="G245" s="397">
        <v>0</v>
      </c>
      <c r="H245" s="397">
        <v>0</v>
      </c>
      <c r="I245" s="397">
        <v>0</v>
      </c>
      <c r="J245" s="397">
        <v>0</v>
      </c>
      <c r="K245" s="398">
        <v>0</v>
      </c>
      <c r="L245" s="400"/>
      <c r="M245" s="401">
        <v>0</v>
      </c>
    </row>
    <row r="246" spans="1:13" ht="16.5" hidden="1" x14ac:dyDescent="0.25">
      <c r="A246" s="396">
        <v>33</v>
      </c>
      <c r="B246" s="402">
        <v>0</v>
      </c>
      <c r="C246" s="393" t="str">
        <f t="shared" si="9"/>
        <v/>
      </c>
      <c r="D246" s="393" t="str">
        <f t="shared" si="10"/>
        <v/>
      </c>
      <c r="E246" s="393" t="str">
        <f t="shared" si="11"/>
        <v/>
      </c>
      <c r="F246" s="397">
        <v>0</v>
      </c>
      <c r="G246" s="397">
        <v>0</v>
      </c>
      <c r="H246" s="397">
        <v>0</v>
      </c>
      <c r="I246" s="397">
        <v>0</v>
      </c>
      <c r="J246" s="397">
        <v>0</v>
      </c>
      <c r="K246" s="398">
        <v>0</v>
      </c>
      <c r="L246" s="400"/>
      <c r="M246" s="401">
        <v>0</v>
      </c>
    </row>
    <row r="247" spans="1:13" ht="16.5" hidden="1" x14ac:dyDescent="0.25">
      <c r="A247" s="396">
        <v>34</v>
      </c>
      <c r="B247" s="402">
        <v>0</v>
      </c>
      <c r="C247" s="393" t="str">
        <f t="shared" si="9"/>
        <v/>
      </c>
      <c r="D247" s="393" t="str">
        <f t="shared" si="10"/>
        <v/>
      </c>
      <c r="E247" s="393" t="str">
        <f t="shared" si="11"/>
        <v/>
      </c>
      <c r="F247" s="397">
        <v>0</v>
      </c>
      <c r="G247" s="397">
        <v>0</v>
      </c>
      <c r="H247" s="397">
        <v>0</v>
      </c>
      <c r="I247" s="397">
        <v>0</v>
      </c>
      <c r="J247" s="397">
        <v>0</v>
      </c>
      <c r="K247" s="398">
        <v>0</v>
      </c>
      <c r="L247" s="400"/>
      <c r="M247" s="401">
        <v>0</v>
      </c>
    </row>
    <row r="248" spans="1:13" ht="16.5" hidden="1" x14ac:dyDescent="0.25">
      <c r="A248" s="396">
        <v>35</v>
      </c>
      <c r="B248" s="402">
        <v>0</v>
      </c>
      <c r="C248" s="393" t="str">
        <f t="shared" si="9"/>
        <v/>
      </c>
      <c r="D248" s="393" t="str">
        <f t="shared" si="10"/>
        <v/>
      </c>
      <c r="E248" s="393" t="str">
        <f t="shared" si="11"/>
        <v/>
      </c>
      <c r="F248" s="397">
        <v>0</v>
      </c>
      <c r="G248" s="397">
        <v>0</v>
      </c>
      <c r="H248" s="397">
        <v>0</v>
      </c>
      <c r="I248" s="397">
        <v>0</v>
      </c>
      <c r="J248" s="397">
        <v>0</v>
      </c>
      <c r="K248" s="398">
        <v>0</v>
      </c>
      <c r="L248" s="400"/>
      <c r="M248" s="401">
        <v>0</v>
      </c>
    </row>
    <row r="249" spans="1:13" ht="16.5" hidden="1" x14ac:dyDescent="0.25">
      <c r="A249" s="396">
        <v>36</v>
      </c>
      <c r="B249" s="402">
        <v>0</v>
      </c>
      <c r="C249" s="393" t="str">
        <f t="shared" si="9"/>
        <v/>
      </c>
      <c r="D249" s="393" t="str">
        <f t="shared" si="10"/>
        <v/>
      </c>
      <c r="E249" s="393" t="str">
        <f t="shared" si="11"/>
        <v/>
      </c>
      <c r="F249" s="397">
        <v>0</v>
      </c>
      <c r="G249" s="397">
        <v>0</v>
      </c>
      <c r="H249" s="397">
        <v>0</v>
      </c>
      <c r="I249" s="397">
        <v>0</v>
      </c>
      <c r="J249" s="397">
        <v>0</v>
      </c>
      <c r="K249" s="398">
        <v>0</v>
      </c>
      <c r="L249" s="400"/>
      <c r="M249" s="401">
        <v>0</v>
      </c>
    </row>
    <row r="250" spans="1:13" ht="16.5" hidden="1" x14ac:dyDescent="0.25">
      <c r="A250" s="396">
        <v>37</v>
      </c>
      <c r="B250" s="402">
        <v>0</v>
      </c>
      <c r="C250" s="393" t="str">
        <f t="shared" si="9"/>
        <v/>
      </c>
      <c r="D250" s="393" t="str">
        <f t="shared" si="10"/>
        <v/>
      </c>
      <c r="E250" s="393" t="str">
        <f t="shared" si="11"/>
        <v/>
      </c>
      <c r="F250" s="397">
        <v>0</v>
      </c>
      <c r="G250" s="397">
        <v>0</v>
      </c>
      <c r="H250" s="397">
        <v>0</v>
      </c>
      <c r="I250" s="397">
        <v>0</v>
      </c>
      <c r="J250" s="397">
        <v>0</v>
      </c>
      <c r="K250" s="398">
        <v>0</v>
      </c>
      <c r="L250" s="400"/>
      <c r="M250" s="401">
        <v>0</v>
      </c>
    </row>
    <row r="251" spans="1:13" ht="16.5" hidden="1" x14ac:dyDescent="0.25">
      <c r="A251" s="396">
        <v>38</v>
      </c>
      <c r="B251" s="402">
        <v>0</v>
      </c>
      <c r="C251" s="393" t="str">
        <f t="shared" si="9"/>
        <v/>
      </c>
      <c r="D251" s="393" t="str">
        <f t="shared" si="10"/>
        <v/>
      </c>
      <c r="E251" s="393" t="str">
        <f t="shared" si="11"/>
        <v/>
      </c>
      <c r="F251" s="397">
        <v>0</v>
      </c>
      <c r="G251" s="397">
        <v>0</v>
      </c>
      <c r="H251" s="397">
        <v>0</v>
      </c>
      <c r="I251" s="397">
        <v>0</v>
      </c>
      <c r="J251" s="397">
        <v>0</v>
      </c>
      <c r="K251" s="398">
        <v>0</v>
      </c>
      <c r="L251" s="400"/>
      <c r="M251" s="401">
        <v>0</v>
      </c>
    </row>
    <row r="252" spans="1:13" ht="16.5" hidden="1" x14ac:dyDescent="0.25">
      <c r="A252" s="396">
        <v>39</v>
      </c>
      <c r="B252" s="402">
        <v>0</v>
      </c>
      <c r="C252" s="393" t="str">
        <f t="shared" si="9"/>
        <v/>
      </c>
      <c r="D252" s="393" t="str">
        <f t="shared" si="10"/>
        <v/>
      </c>
      <c r="E252" s="393" t="str">
        <f t="shared" si="11"/>
        <v/>
      </c>
      <c r="F252" s="397">
        <v>0</v>
      </c>
      <c r="G252" s="397">
        <v>0</v>
      </c>
      <c r="H252" s="397">
        <v>0</v>
      </c>
      <c r="I252" s="397">
        <v>0</v>
      </c>
      <c r="J252" s="397">
        <v>0</v>
      </c>
      <c r="K252" s="398">
        <v>0</v>
      </c>
      <c r="L252" s="400"/>
      <c r="M252" s="401">
        <v>0</v>
      </c>
    </row>
    <row r="253" spans="1:13" ht="16.5" hidden="1" x14ac:dyDescent="0.25">
      <c r="A253" s="396">
        <v>40</v>
      </c>
      <c r="B253" s="402">
        <v>0</v>
      </c>
      <c r="C253" s="393" t="str">
        <f t="shared" si="9"/>
        <v/>
      </c>
      <c r="D253" s="393" t="str">
        <f t="shared" si="10"/>
        <v/>
      </c>
      <c r="E253" s="393" t="str">
        <f t="shared" si="11"/>
        <v/>
      </c>
      <c r="F253" s="397">
        <v>0</v>
      </c>
      <c r="G253" s="397">
        <v>0</v>
      </c>
      <c r="H253" s="397">
        <v>0</v>
      </c>
      <c r="I253" s="397">
        <v>0</v>
      </c>
      <c r="J253" s="397">
        <v>0</v>
      </c>
      <c r="K253" s="398">
        <v>0</v>
      </c>
      <c r="L253" s="400"/>
      <c r="M253" s="401">
        <v>0</v>
      </c>
    </row>
    <row r="254" spans="1:13" ht="16.5" x14ac:dyDescent="0.25">
      <c r="A254" s="396">
        <v>0</v>
      </c>
      <c r="B254" s="396" t="s">
        <v>574</v>
      </c>
      <c r="C254" s="393" t="str">
        <f t="shared" si="9"/>
        <v>X</v>
      </c>
      <c r="D254" s="393" t="str">
        <f t="shared" si="10"/>
        <v/>
      </c>
      <c r="E254" s="393" t="str">
        <f t="shared" si="11"/>
        <v/>
      </c>
      <c r="F254" s="397">
        <v>17</v>
      </c>
      <c r="G254" s="397">
        <v>10</v>
      </c>
      <c r="H254" s="397">
        <v>7</v>
      </c>
      <c r="I254" s="397">
        <v>7</v>
      </c>
      <c r="J254" s="397">
        <v>0</v>
      </c>
      <c r="K254" s="398">
        <v>0.875</v>
      </c>
      <c r="L254" s="397">
        <v>0</v>
      </c>
      <c r="M254" s="397">
        <v>8</v>
      </c>
    </row>
    <row r="255" spans="1:13" ht="33" x14ac:dyDescent="0.25">
      <c r="A255" s="396">
        <v>1</v>
      </c>
      <c r="B255" s="402" t="s">
        <v>575</v>
      </c>
      <c r="C255" s="393" t="str">
        <f t="shared" si="9"/>
        <v/>
      </c>
      <c r="D255" s="393" t="str">
        <f t="shared" si="10"/>
        <v/>
      </c>
      <c r="E255" s="393" t="str">
        <f t="shared" si="11"/>
        <v/>
      </c>
      <c r="F255" s="397">
        <v>7</v>
      </c>
      <c r="G255" s="397">
        <v>7</v>
      </c>
      <c r="H255" s="397">
        <v>0</v>
      </c>
      <c r="I255" s="397">
        <v>0</v>
      </c>
      <c r="J255" s="397">
        <v>0</v>
      </c>
      <c r="K255" s="398">
        <v>0</v>
      </c>
      <c r="L255" s="400"/>
      <c r="M255" s="401">
        <v>0</v>
      </c>
    </row>
    <row r="256" spans="1:13" ht="33" x14ac:dyDescent="0.25">
      <c r="A256" s="396">
        <v>2</v>
      </c>
      <c r="B256" s="402" t="s">
        <v>576</v>
      </c>
      <c r="C256" s="393" t="str">
        <f t="shared" si="9"/>
        <v>X</v>
      </c>
      <c r="D256" s="393" t="str">
        <f t="shared" si="10"/>
        <v/>
      </c>
      <c r="E256" s="393" t="str">
        <f t="shared" si="11"/>
        <v/>
      </c>
      <c r="F256" s="397">
        <v>8</v>
      </c>
      <c r="G256" s="397">
        <v>1</v>
      </c>
      <c r="H256" s="397">
        <v>7</v>
      </c>
      <c r="I256" s="397">
        <v>7</v>
      </c>
      <c r="J256" s="397">
        <v>0</v>
      </c>
      <c r="K256" s="398">
        <v>0.875</v>
      </c>
      <c r="L256" s="400"/>
      <c r="M256" s="401">
        <v>8</v>
      </c>
    </row>
    <row r="257" spans="1:13" ht="16.5" x14ac:dyDescent="0.25">
      <c r="A257" s="396">
        <v>3</v>
      </c>
      <c r="B257" s="402" t="s">
        <v>577</v>
      </c>
      <c r="C257" s="393" t="str">
        <f t="shared" si="9"/>
        <v/>
      </c>
      <c r="D257" s="393" t="str">
        <f t="shared" si="10"/>
        <v/>
      </c>
      <c r="E257" s="393" t="str">
        <f t="shared" si="11"/>
        <v/>
      </c>
      <c r="F257" s="397">
        <v>1</v>
      </c>
      <c r="G257" s="397">
        <v>1</v>
      </c>
      <c r="H257" s="397">
        <v>0</v>
      </c>
      <c r="I257" s="397">
        <v>0</v>
      </c>
      <c r="J257" s="397">
        <v>0</v>
      </c>
      <c r="K257" s="398">
        <v>0</v>
      </c>
      <c r="L257" s="400"/>
      <c r="M257" s="401">
        <v>0</v>
      </c>
    </row>
    <row r="258" spans="1:13" ht="16.5" x14ac:dyDescent="0.25">
      <c r="A258" s="396">
        <v>4</v>
      </c>
      <c r="B258" s="402" t="s">
        <v>578</v>
      </c>
      <c r="C258" s="393" t="str">
        <f t="shared" si="9"/>
        <v/>
      </c>
      <c r="D258" s="393" t="str">
        <f t="shared" si="10"/>
        <v/>
      </c>
      <c r="E258" s="393" t="str">
        <f t="shared" si="11"/>
        <v/>
      </c>
      <c r="F258" s="397">
        <v>1</v>
      </c>
      <c r="G258" s="397">
        <v>1</v>
      </c>
      <c r="H258" s="397">
        <v>0</v>
      </c>
      <c r="I258" s="397">
        <v>0</v>
      </c>
      <c r="J258" s="397">
        <v>0</v>
      </c>
      <c r="K258" s="398">
        <v>0</v>
      </c>
      <c r="L258" s="400"/>
      <c r="M258" s="401">
        <v>0</v>
      </c>
    </row>
    <row r="259" spans="1:13" ht="16.5" hidden="1" x14ac:dyDescent="0.25">
      <c r="A259" s="396">
        <v>5</v>
      </c>
      <c r="B259" s="402">
        <v>0</v>
      </c>
      <c r="C259" s="393" t="str">
        <f t="shared" si="9"/>
        <v/>
      </c>
      <c r="D259" s="393" t="str">
        <f t="shared" si="10"/>
        <v/>
      </c>
      <c r="E259" s="393" t="str">
        <f t="shared" si="11"/>
        <v/>
      </c>
      <c r="F259" s="397">
        <v>0</v>
      </c>
      <c r="G259" s="397">
        <v>0</v>
      </c>
      <c r="H259" s="397">
        <v>0</v>
      </c>
      <c r="I259" s="397">
        <v>0</v>
      </c>
      <c r="J259" s="397">
        <v>0</v>
      </c>
      <c r="K259" s="398">
        <v>0</v>
      </c>
      <c r="L259" s="400"/>
      <c r="M259" s="401">
        <v>0</v>
      </c>
    </row>
    <row r="260" spans="1:13" ht="16.5" hidden="1" x14ac:dyDescent="0.25">
      <c r="A260" s="396">
        <v>6</v>
      </c>
      <c r="B260" s="402">
        <v>0</v>
      </c>
      <c r="C260" s="393" t="str">
        <f t="shared" si="9"/>
        <v/>
      </c>
      <c r="D260" s="393" t="str">
        <f t="shared" si="10"/>
        <v/>
      </c>
      <c r="E260" s="393" t="str">
        <f t="shared" si="11"/>
        <v/>
      </c>
      <c r="F260" s="397">
        <v>0</v>
      </c>
      <c r="G260" s="397">
        <v>0</v>
      </c>
      <c r="H260" s="397">
        <v>0</v>
      </c>
      <c r="I260" s="397">
        <v>0</v>
      </c>
      <c r="J260" s="397">
        <v>0</v>
      </c>
      <c r="K260" s="398">
        <v>0</v>
      </c>
      <c r="L260" s="400"/>
      <c r="M260" s="401">
        <v>0</v>
      </c>
    </row>
    <row r="261" spans="1:13" ht="16.5" hidden="1" x14ac:dyDescent="0.25">
      <c r="A261" s="396">
        <v>7</v>
      </c>
      <c r="B261" s="402">
        <v>0</v>
      </c>
      <c r="C261" s="393" t="str">
        <f t="shared" si="9"/>
        <v/>
      </c>
      <c r="D261" s="393" t="str">
        <f t="shared" si="10"/>
        <v/>
      </c>
      <c r="E261" s="393" t="str">
        <f t="shared" si="11"/>
        <v/>
      </c>
      <c r="F261" s="397">
        <v>0</v>
      </c>
      <c r="G261" s="397">
        <v>0</v>
      </c>
      <c r="H261" s="397">
        <v>0</v>
      </c>
      <c r="I261" s="397">
        <v>0</v>
      </c>
      <c r="J261" s="397">
        <v>0</v>
      </c>
      <c r="K261" s="398">
        <v>0</v>
      </c>
      <c r="L261" s="400"/>
      <c r="M261" s="401">
        <v>0</v>
      </c>
    </row>
    <row r="262" spans="1:13" ht="16.5" hidden="1" x14ac:dyDescent="0.25">
      <c r="A262" s="396">
        <v>8</v>
      </c>
      <c r="B262" s="402">
        <v>0</v>
      </c>
      <c r="C262" s="393" t="str">
        <f t="shared" si="9"/>
        <v/>
      </c>
      <c r="D262" s="393" t="str">
        <f t="shared" si="10"/>
        <v/>
      </c>
      <c r="E262" s="393" t="str">
        <f t="shared" si="11"/>
        <v/>
      </c>
      <c r="F262" s="397">
        <v>0</v>
      </c>
      <c r="G262" s="397">
        <v>0</v>
      </c>
      <c r="H262" s="397">
        <v>0</v>
      </c>
      <c r="I262" s="397">
        <v>0</v>
      </c>
      <c r="J262" s="397">
        <v>0</v>
      </c>
      <c r="K262" s="398">
        <v>0</v>
      </c>
      <c r="L262" s="400"/>
      <c r="M262" s="401">
        <v>0</v>
      </c>
    </row>
    <row r="263" spans="1:13" ht="16.5" hidden="1" x14ac:dyDescent="0.25">
      <c r="A263" s="396">
        <v>9</v>
      </c>
      <c r="B263" s="402">
        <v>0</v>
      </c>
      <c r="C263" s="393" t="str">
        <f t="shared" si="9"/>
        <v/>
      </c>
      <c r="D263" s="393" t="str">
        <f t="shared" si="10"/>
        <v/>
      </c>
      <c r="E263" s="393" t="str">
        <f t="shared" si="11"/>
        <v/>
      </c>
      <c r="F263" s="397">
        <v>0</v>
      </c>
      <c r="G263" s="397">
        <v>0</v>
      </c>
      <c r="H263" s="397">
        <v>0</v>
      </c>
      <c r="I263" s="397">
        <v>0</v>
      </c>
      <c r="J263" s="397">
        <v>0</v>
      </c>
      <c r="K263" s="398">
        <v>0</v>
      </c>
      <c r="L263" s="400"/>
      <c r="M263" s="401">
        <v>0</v>
      </c>
    </row>
    <row r="264" spans="1:13" ht="16.5" hidden="1" x14ac:dyDescent="0.25">
      <c r="A264" s="396">
        <v>10</v>
      </c>
      <c r="B264" s="402">
        <v>0</v>
      </c>
      <c r="C264" s="393" t="str">
        <f t="shared" si="9"/>
        <v/>
      </c>
      <c r="D264" s="393" t="str">
        <f t="shared" si="10"/>
        <v/>
      </c>
      <c r="E264" s="393" t="str">
        <f t="shared" si="11"/>
        <v/>
      </c>
      <c r="F264" s="397">
        <v>0</v>
      </c>
      <c r="G264" s="397">
        <v>0</v>
      </c>
      <c r="H264" s="397">
        <v>0</v>
      </c>
      <c r="I264" s="397">
        <v>0</v>
      </c>
      <c r="J264" s="397">
        <v>0</v>
      </c>
      <c r="K264" s="398">
        <v>0</v>
      </c>
      <c r="L264" s="400"/>
      <c r="M264" s="401">
        <v>0</v>
      </c>
    </row>
    <row r="265" spans="1:13" ht="16.5" hidden="1" x14ac:dyDescent="0.25">
      <c r="A265" s="396">
        <v>11</v>
      </c>
      <c r="B265" s="402">
        <v>0</v>
      </c>
      <c r="C265" s="393" t="str">
        <f t="shared" ref="C265:C328" si="12">IF(I265&lt;&gt;0,"X","")</f>
        <v/>
      </c>
      <c r="D265" s="393" t="str">
        <f t="shared" ref="D265:D328" si="13">IF(J265&lt;&gt;0,"X","")</f>
        <v/>
      </c>
      <c r="E265" s="393" t="str">
        <f t="shared" ref="E265:E328" si="14">IF(L265&lt;&gt;0,"X","")</f>
        <v/>
      </c>
      <c r="F265" s="397">
        <v>0</v>
      </c>
      <c r="G265" s="397">
        <v>0</v>
      </c>
      <c r="H265" s="397">
        <v>0</v>
      </c>
      <c r="I265" s="397">
        <v>0</v>
      </c>
      <c r="J265" s="397">
        <v>0</v>
      </c>
      <c r="K265" s="398">
        <v>0</v>
      </c>
      <c r="L265" s="400"/>
      <c r="M265" s="401">
        <v>0</v>
      </c>
    </row>
    <row r="266" spans="1:13" ht="16.5" hidden="1" x14ac:dyDescent="0.25">
      <c r="A266" s="396">
        <v>12</v>
      </c>
      <c r="B266" s="402">
        <v>0</v>
      </c>
      <c r="C266" s="393" t="str">
        <f t="shared" si="12"/>
        <v/>
      </c>
      <c r="D266" s="393" t="str">
        <f t="shared" si="13"/>
        <v/>
      </c>
      <c r="E266" s="393" t="str">
        <f t="shared" si="14"/>
        <v/>
      </c>
      <c r="F266" s="397">
        <v>0</v>
      </c>
      <c r="G266" s="397">
        <v>0</v>
      </c>
      <c r="H266" s="397">
        <v>0</v>
      </c>
      <c r="I266" s="397">
        <v>0</v>
      </c>
      <c r="J266" s="397">
        <v>0</v>
      </c>
      <c r="K266" s="398">
        <v>0</v>
      </c>
      <c r="L266" s="400"/>
      <c r="M266" s="401">
        <v>0</v>
      </c>
    </row>
    <row r="267" spans="1:13" ht="16.5" hidden="1" x14ac:dyDescent="0.25">
      <c r="A267" s="396">
        <v>13</v>
      </c>
      <c r="B267" s="402">
        <v>0</v>
      </c>
      <c r="C267" s="393" t="str">
        <f t="shared" si="12"/>
        <v/>
      </c>
      <c r="D267" s="393" t="str">
        <f t="shared" si="13"/>
        <v/>
      </c>
      <c r="E267" s="393" t="str">
        <f t="shared" si="14"/>
        <v/>
      </c>
      <c r="F267" s="397">
        <v>0</v>
      </c>
      <c r="G267" s="397">
        <v>0</v>
      </c>
      <c r="H267" s="397">
        <v>0</v>
      </c>
      <c r="I267" s="397">
        <v>0</v>
      </c>
      <c r="J267" s="397">
        <v>0</v>
      </c>
      <c r="K267" s="398">
        <v>0</v>
      </c>
      <c r="L267" s="400"/>
      <c r="M267" s="401">
        <v>0</v>
      </c>
    </row>
    <row r="268" spans="1:13" ht="16.5" hidden="1" x14ac:dyDescent="0.25">
      <c r="A268" s="396">
        <v>14</v>
      </c>
      <c r="B268" s="402">
        <v>0</v>
      </c>
      <c r="C268" s="393" t="str">
        <f t="shared" si="12"/>
        <v/>
      </c>
      <c r="D268" s="393" t="str">
        <f t="shared" si="13"/>
        <v/>
      </c>
      <c r="E268" s="393" t="str">
        <f t="shared" si="14"/>
        <v/>
      </c>
      <c r="F268" s="397">
        <v>0</v>
      </c>
      <c r="G268" s="397">
        <v>0</v>
      </c>
      <c r="H268" s="397">
        <v>0</v>
      </c>
      <c r="I268" s="397">
        <v>0</v>
      </c>
      <c r="J268" s="397">
        <v>0</v>
      </c>
      <c r="K268" s="398">
        <v>0</v>
      </c>
      <c r="L268" s="400"/>
      <c r="M268" s="401">
        <v>0</v>
      </c>
    </row>
    <row r="269" spans="1:13" ht="16.5" hidden="1" x14ac:dyDescent="0.25">
      <c r="A269" s="396">
        <v>15</v>
      </c>
      <c r="B269" s="402">
        <v>0</v>
      </c>
      <c r="C269" s="393" t="str">
        <f t="shared" si="12"/>
        <v/>
      </c>
      <c r="D269" s="393" t="str">
        <f t="shared" si="13"/>
        <v/>
      </c>
      <c r="E269" s="393" t="str">
        <f t="shared" si="14"/>
        <v/>
      </c>
      <c r="F269" s="397">
        <v>0</v>
      </c>
      <c r="G269" s="397">
        <v>0</v>
      </c>
      <c r="H269" s="397">
        <v>0</v>
      </c>
      <c r="I269" s="397">
        <v>0</v>
      </c>
      <c r="J269" s="397">
        <v>0</v>
      </c>
      <c r="K269" s="398">
        <v>0</v>
      </c>
      <c r="L269" s="400"/>
      <c r="M269" s="401">
        <v>0</v>
      </c>
    </row>
    <row r="270" spans="1:13" ht="16.5" hidden="1" x14ac:dyDescent="0.25">
      <c r="A270" s="396">
        <v>16</v>
      </c>
      <c r="B270" s="402">
        <v>0</v>
      </c>
      <c r="C270" s="393" t="str">
        <f t="shared" si="12"/>
        <v/>
      </c>
      <c r="D270" s="393" t="str">
        <f t="shared" si="13"/>
        <v/>
      </c>
      <c r="E270" s="393" t="str">
        <f t="shared" si="14"/>
        <v/>
      </c>
      <c r="F270" s="397">
        <v>0</v>
      </c>
      <c r="G270" s="397">
        <v>0</v>
      </c>
      <c r="H270" s="397">
        <v>0</v>
      </c>
      <c r="I270" s="397">
        <v>0</v>
      </c>
      <c r="J270" s="397">
        <v>0</v>
      </c>
      <c r="K270" s="398">
        <v>0</v>
      </c>
      <c r="L270" s="400"/>
      <c r="M270" s="401">
        <v>0</v>
      </c>
    </row>
    <row r="271" spans="1:13" ht="16.5" hidden="1" x14ac:dyDescent="0.25">
      <c r="A271" s="396">
        <v>17</v>
      </c>
      <c r="B271" s="402">
        <v>0</v>
      </c>
      <c r="C271" s="393" t="str">
        <f t="shared" si="12"/>
        <v/>
      </c>
      <c r="D271" s="393" t="str">
        <f t="shared" si="13"/>
        <v/>
      </c>
      <c r="E271" s="393" t="str">
        <f t="shared" si="14"/>
        <v/>
      </c>
      <c r="F271" s="397">
        <v>0</v>
      </c>
      <c r="G271" s="397">
        <v>0</v>
      </c>
      <c r="H271" s="397">
        <v>0</v>
      </c>
      <c r="I271" s="397">
        <v>0</v>
      </c>
      <c r="J271" s="397">
        <v>0</v>
      </c>
      <c r="K271" s="398">
        <v>0</v>
      </c>
      <c r="L271" s="400"/>
      <c r="M271" s="401">
        <v>0</v>
      </c>
    </row>
    <row r="272" spans="1:13" ht="16.5" hidden="1" x14ac:dyDescent="0.25">
      <c r="A272" s="396">
        <v>18</v>
      </c>
      <c r="B272" s="402">
        <v>0</v>
      </c>
      <c r="C272" s="393" t="str">
        <f t="shared" si="12"/>
        <v/>
      </c>
      <c r="D272" s="393" t="str">
        <f t="shared" si="13"/>
        <v/>
      </c>
      <c r="E272" s="393" t="str">
        <f t="shared" si="14"/>
        <v/>
      </c>
      <c r="F272" s="397">
        <v>0</v>
      </c>
      <c r="G272" s="397">
        <v>0</v>
      </c>
      <c r="H272" s="397">
        <v>0</v>
      </c>
      <c r="I272" s="397">
        <v>0</v>
      </c>
      <c r="J272" s="397">
        <v>0</v>
      </c>
      <c r="K272" s="398">
        <v>0</v>
      </c>
      <c r="L272" s="400"/>
      <c r="M272" s="401">
        <v>0</v>
      </c>
    </row>
    <row r="273" spans="1:13" ht="16.5" hidden="1" x14ac:dyDescent="0.25">
      <c r="A273" s="396">
        <v>19</v>
      </c>
      <c r="B273" s="402">
        <v>0</v>
      </c>
      <c r="C273" s="393" t="str">
        <f t="shared" si="12"/>
        <v/>
      </c>
      <c r="D273" s="393" t="str">
        <f t="shared" si="13"/>
        <v/>
      </c>
      <c r="E273" s="393" t="str">
        <f t="shared" si="14"/>
        <v/>
      </c>
      <c r="F273" s="397">
        <v>0</v>
      </c>
      <c r="G273" s="397">
        <v>0</v>
      </c>
      <c r="H273" s="397">
        <v>0</v>
      </c>
      <c r="I273" s="397">
        <v>0</v>
      </c>
      <c r="J273" s="397">
        <v>0</v>
      </c>
      <c r="K273" s="398">
        <v>0</v>
      </c>
      <c r="L273" s="400"/>
      <c r="M273" s="401">
        <v>0</v>
      </c>
    </row>
    <row r="274" spans="1:13" ht="16.5" hidden="1" x14ac:dyDescent="0.25">
      <c r="A274" s="396">
        <v>20</v>
      </c>
      <c r="B274" s="402">
        <v>0</v>
      </c>
      <c r="C274" s="393" t="str">
        <f t="shared" si="12"/>
        <v/>
      </c>
      <c r="D274" s="393" t="str">
        <f t="shared" si="13"/>
        <v/>
      </c>
      <c r="E274" s="393" t="str">
        <f t="shared" si="14"/>
        <v/>
      </c>
      <c r="F274" s="397">
        <v>0</v>
      </c>
      <c r="G274" s="397">
        <v>0</v>
      </c>
      <c r="H274" s="397">
        <v>0</v>
      </c>
      <c r="I274" s="397">
        <v>0</v>
      </c>
      <c r="J274" s="397">
        <v>0</v>
      </c>
      <c r="K274" s="398">
        <v>0</v>
      </c>
      <c r="L274" s="400"/>
      <c r="M274" s="401">
        <v>0</v>
      </c>
    </row>
    <row r="275" spans="1:13" ht="16.5" hidden="1" x14ac:dyDescent="0.25">
      <c r="A275" s="396">
        <v>21</v>
      </c>
      <c r="B275" s="402">
        <v>0</v>
      </c>
      <c r="C275" s="393" t="str">
        <f t="shared" si="12"/>
        <v/>
      </c>
      <c r="D275" s="393" t="str">
        <f t="shared" si="13"/>
        <v/>
      </c>
      <c r="E275" s="393" t="str">
        <f t="shared" si="14"/>
        <v/>
      </c>
      <c r="F275" s="397">
        <v>0</v>
      </c>
      <c r="G275" s="397">
        <v>0</v>
      </c>
      <c r="H275" s="397">
        <v>0</v>
      </c>
      <c r="I275" s="397">
        <v>0</v>
      </c>
      <c r="J275" s="397">
        <v>0</v>
      </c>
      <c r="K275" s="398">
        <v>0</v>
      </c>
      <c r="L275" s="400"/>
      <c r="M275" s="401">
        <v>0</v>
      </c>
    </row>
    <row r="276" spans="1:13" ht="16.5" hidden="1" x14ac:dyDescent="0.25">
      <c r="A276" s="396">
        <v>22</v>
      </c>
      <c r="B276" s="402">
        <v>0</v>
      </c>
      <c r="C276" s="393" t="str">
        <f t="shared" si="12"/>
        <v/>
      </c>
      <c r="D276" s="393" t="str">
        <f t="shared" si="13"/>
        <v/>
      </c>
      <c r="E276" s="393" t="str">
        <f t="shared" si="14"/>
        <v/>
      </c>
      <c r="F276" s="397">
        <v>0</v>
      </c>
      <c r="G276" s="397">
        <v>0</v>
      </c>
      <c r="H276" s="397">
        <v>0</v>
      </c>
      <c r="I276" s="397">
        <v>0</v>
      </c>
      <c r="J276" s="397">
        <v>0</v>
      </c>
      <c r="K276" s="398">
        <v>0</v>
      </c>
      <c r="L276" s="400"/>
      <c r="M276" s="401">
        <v>0</v>
      </c>
    </row>
    <row r="277" spans="1:13" ht="16.5" hidden="1" x14ac:dyDescent="0.25">
      <c r="A277" s="396">
        <v>23</v>
      </c>
      <c r="B277" s="402">
        <v>0</v>
      </c>
      <c r="C277" s="393" t="str">
        <f t="shared" si="12"/>
        <v/>
      </c>
      <c r="D277" s="393" t="str">
        <f t="shared" si="13"/>
        <v/>
      </c>
      <c r="E277" s="393" t="str">
        <f t="shared" si="14"/>
        <v/>
      </c>
      <c r="F277" s="397">
        <v>0</v>
      </c>
      <c r="G277" s="397">
        <v>0</v>
      </c>
      <c r="H277" s="397">
        <v>0</v>
      </c>
      <c r="I277" s="397">
        <v>0</v>
      </c>
      <c r="J277" s="397">
        <v>0</v>
      </c>
      <c r="K277" s="398">
        <v>0</v>
      </c>
      <c r="L277" s="400"/>
      <c r="M277" s="401">
        <v>0</v>
      </c>
    </row>
    <row r="278" spans="1:13" ht="16.5" hidden="1" x14ac:dyDescent="0.25">
      <c r="A278" s="396">
        <v>24</v>
      </c>
      <c r="B278" s="402">
        <v>0</v>
      </c>
      <c r="C278" s="393" t="str">
        <f t="shared" si="12"/>
        <v/>
      </c>
      <c r="D278" s="393" t="str">
        <f t="shared" si="13"/>
        <v/>
      </c>
      <c r="E278" s="393" t="str">
        <f t="shared" si="14"/>
        <v/>
      </c>
      <c r="F278" s="397">
        <v>0</v>
      </c>
      <c r="G278" s="397">
        <v>0</v>
      </c>
      <c r="H278" s="397">
        <v>0</v>
      </c>
      <c r="I278" s="397">
        <v>0</v>
      </c>
      <c r="J278" s="397">
        <v>0</v>
      </c>
      <c r="K278" s="398">
        <v>0</v>
      </c>
      <c r="L278" s="400"/>
      <c r="M278" s="401">
        <v>0</v>
      </c>
    </row>
    <row r="279" spans="1:13" ht="16.5" hidden="1" x14ac:dyDescent="0.25">
      <c r="A279" s="396">
        <v>25</v>
      </c>
      <c r="B279" s="402">
        <v>0</v>
      </c>
      <c r="C279" s="393" t="str">
        <f t="shared" si="12"/>
        <v/>
      </c>
      <c r="D279" s="393" t="str">
        <f t="shared" si="13"/>
        <v/>
      </c>
      <c r="E279" s="393" t="str">
        <f t="shared" si="14"/>
        <v/>
      </c>
      <c r="F279" s="397">
        <v>0</v>
      </c>
      <c r="G279" s="397">
        <v>0</v>
      </c>
      <c r="H279" s="397">
        <v>0</v>
      </c>
      <c r="I279" s="397">
        <v>0</v>
      </c>
      <c r="J279" s="397">
        <v>0</v>
      </c>
      <c r="K279" s="398">
        <v>0</v>
      </c>
      <c r="L279" s="400"/>
      <c r="M279" s="401">
        <v>0</v>
      </c>
    </row>
    <row r="280" spans="1:13" ht="16.5" hidden="1" x14ac:dyDescent="0.25">
      <c r="A280" s="396">
        <v>26</v>
      </c>
      <c r="B280" s="402">
        <v>0</v>
      </c>
      <c r="C280" s="393" t="str">
        <f t="shared" si="12"/>
        <v/>
      </c>
      <c r="D280" s="393" t="str">
        <f t="shared" si="13"/>
        <v/>
      </c>
      <c r="E280" s="393" t="str">
        <f t="shared" si="14"/>
        <v/>
      </c>
      <c r="F280" s="397">
        <v>0</v>
      </c>
      <c r="G280" s="397">
        <v>0</v>
      </c>
      <c r="H280" s="397">
        <v>0</v>
      </c>
      <c r="I280" s="397">
        <v>0</v>
      </c>
      <c r="J280" s="397">
        <v>0</v>
      </c>
      <c r="K280" s="398">
        <v>0</v>
      </c>
      <c r="L280" s="400"/>
      <c r="M280" s="401">
        <v>0</v>
      </c>
    </row>
    <row r="281" spans="1:13" ht="16.5" hidden="1" x14ac:dyDescent="0.25">
      <c r="A281" s="396">
        <v>27</v>
      </c>
      <c r="B281" s="402">
        <v>0</v>
      </c>
      <c r="C281" s="393" t="str">
        <f t="shared" si="12"/>
        <v/>
      </c>
      <c r="D281" s="393" t="str">
        <f t="shared" si="13"/>
        <v/>
      </c>
      <c r="E281" s="393" t="str">
        <f t="shared" si="14"/>
        <v/>
      </c>
      <c r="F281" s="397">
        <v>0</v>
      </c>
      <c r="G281" s="397">
        <v>0</v>
      </c>
      <c r="H281" s="397">
        <v>0</v>
      </c>
      <c r="I281" s="397">
        <v>0</v>
      </c>
      <c r="J281" s="397">
        <v>0</v>
      </c>
      <c r="K281" s="398">
        <v>0</v>
      </c>
      <c r="L281" s="400"/>
      <c r="M281" s="401">
        <v>0</v>
      </c>
    </row>
    <row r="282" spans="1:13" ht="16.5" hidden="1" x14ac:dyDescent="0.25">
      <c r="A282" s="396">
        <v>28</v>
      </c>
      <c r="B282" s="402">
        <v>0</v>
      </c>
      <c r="C282" s="393" t="str">
        <f t="shared" si="12"/>
        <v/>
      </c>
      <c r="D282" s="393" t="str">
        <f t="shared" si="13"/>
        <v/>
      </c>
      <c r="E282" s="393" t="str">
        <f t="shared" si="14"/>
        <v/>
      </c>
      <c r="F282" s="397">
        <v>0</v>
      </c>
      <c r="G282" s="397">
        <v>0</v>
      </c>
      <c r="H282" s="397">
        <v>0</v>
      </c>
      <c r="I282" s="397">
        <v>0</v>
      </c>
      <c r="J282" s="397">
        <v>0</v>
      </c>
      <c r="K282" s="398">
        <v>0</v>
      </c>
      <c r="L282" s="400"/>
      <c r="M282" s="401">
        <v>0</v>
      </c>
    </row>
    <row r="283" spans="1:13" ht="16.5" hidden="1" x14ac:dyDescent="0.25">
      <c r="A283" s="396">
        <v>29</v>
      </c>
      <c r="B283" s="402">
        <v>0</v>
      </c>
      <c r="C283" s="393" t="str">
        <f t="shared" si="12"/>
        <v/>
      </c>
      <c r="D283" s="393" t="str">
        <f t="shared" si="13"/>
        <v/>
      </c>
      <c r="E283" s="393" t="str">
        <f t="shared" si="14"/>
        <v/>
      </c>
      <c r="F283" s="397">
        <v>0</v>
      </c>
      <c r="G283" s="397">
        <v>0</v>
      </c>
      <c r="H283" s="397">
        <v>0</v>
      </c>
      <c r="I283" s="397">
        <v>0</v>
      </c>
      <c r="J283" s="397">
        <v>0</v>
      </c>
      <c r="K283" s="398">
        <v>0</v>
      </c>
      <c r="L283" s="400"/>
      <c r="M283" s="401">
        <v>0</v>
      </c>
    </row>
    <row r="284" spans="1:13" ht="16.5" hidden="1" x14ac:dyDescent="0.25">
      <c r="A284" s="396">
        <v>30</v>
      </c>
      <c r="B284" s="402">
        <v>0</v>
      </c>
      <c r="C284" s="393" t="str">
        <f t="shared" si="12"/>
        <v/>
      </c>
      <c r="D284" s="393" t="str">
        <f t="shared" si="13"/>
        <v/>
      </c>
      <c r="E284" s="393" t="str">
        <f t="shared" si="14"/>
        <v/>
      </c>
      <c r="F284" s="397">
        <v>0</v>
      </c>
      <c r="G284" s="397">
        <v>0</v>
      </c>
      <c r="H284" s="397">
        <v>0</v>
      </c>
      <c r="I284" s="397">
        <v>0</v>
      </c>
      <c r="J284" s="397">
        <v>0</v>
      </c>
      <c r="K284" s="398">
        <v>0</v>
      </c>
      <c r="L284" s="400"/>
      <c r="M284" s="401">
        <v>0</v>
      </c>
    </row>
    <row r="285" spans="1:13" ht="16.5" hidden="1" x14ac:dyDescent="0.25">
      <c r="A285" s="396">
        <v>31</v>
      </c>
      <c r="B285" s="402">
        <v>0</v>
      </c>
      <c r="C285" s="393" t="str">
        <f t="shared" si="12"/>
        <v/>
      </c>
      <c r="D285" s="393" t="str">
        <f t="shared" si="13"/>
        <v/>
      </c>
      <c r="E285" s="393" t="str">
        <f t="shared" si="14"/>
        <v/>
      </c>
      <c r="F285" s="397">
        <v>0</v>
      </c>
      <c r="G285" s="397">
        <v>0</v>
      </c>
      <c r="H285" s="397">
        <v>0</v>
      </c>
      <c r="I285" s="397">
        <v>0</v>
      </c>
      <c r="J285" s="397">
        <v>0</v>
      </c>
      <c r="K285" s="398">
        <v>0</v>
      </c>
      <c r="L285" s="400"/>
      <c r="M285" s="401">
        <v>0</v>
      </c>
    </row>
    <row r="286" spans="1:13" ht="16.5" hidden="1" x14ac:dyDescent="0.25">
      <c r="A286" s="396">
        <v>32</v>
      </c>
      <c r="B286" s="402">
        <v>0</v>
      </c>
      <c r="C286" s="393" t="str">
        <f t="shared" si="12"/>
        <v/>
      </c>
      <c r="D286" s="393" t="str">
        <f t="shared" si="13"/>
        <v/>
      </c>
      <c r="E286" s="393" t="str">
        <f t="shared" si="14"/>
        <v/>
      </c>
      <c r="F286" s="397">
        <v>0</v>
      </c>
      <c r="G286" s="397">
        <v>0</v>
      </c>
      <c r="H286" s="397">
        <v>0</v>
      </c>
      <c r="I286" s="397">
        <v>0</v>
      </c>
      <c r="J286" s="397">
        <v>0</v>
      </c>
      <c r="K286" s="398">
        <v>0</v>
      </c>
      <c r="L286" s="400"/>
      <c r="M286" s="401">
        <v>0</v>
      </c>
    </row>
    <row r="287" spans="1:13" ht="16.5" hidden="1" x14ac:dyDescent="0.25">
      <c r="A287" s="396">
        <v>33</v>
      </c>
      <c r="B287" s="402">
        <v>0</v>
      </c>
      <c r="C287" s="393" t="str">
        <f t="shared" si="12"/>
        <v/>
      </c>
      <c r="D287" s="393" t="str">
        <f t="shared" si="13"/>
        <v/>
      </c>
      <c r="E287" s="393" t="str">
        <f t="shared" si="14"/>
        <v/>
      </c>
      <c r="F287" s="397">
        <v>0</v>
      </c>
      <c r="G287" s="397">
        <v>0</v>
      </c>
      <c r="H287" s="397">
        <v>0</v>
      </c>
      <c r="I287" s="397">
        <v>0</v>
      </c>
      <c r="J287" s="397">
        <v>0</v>
      </c>
      <c r="K287" s="398">
        <v>0</v>
      </c>
      <c r="L287" s="400"/>
      <c r="M287" s="401">
        <v>0</v>
      </c>
    </row>
    <row r="288" spans="1:13" ht="16.5" hidden="1" x14ac:dyDescent="0.25">
      <c r="A288" s="396">
        <v>34</v>
      </c>
      <c r="B288" s="402">
        <v>0</v>
      </c>
      <c r="C288" s="393" t="str">
        <f t="shared" si="12"/>
        <v/>
      </c>
      <c r="D288" s="393" t="str">
        <f t="shared" si="13"/>
        <v/>
      </c>
      <c r="E288" s="393" t="str">
        <f t="shared" si="14"/>
        <v/>
      </c>
      <c r="F288" s="397">
        <v>0</v>
      </c>
      <c r="G288" s="397">
        <v>0</v>
      </c>
      <c r="H288" s="397">
        <v>0</v>
      </c>
      <c r="I288" s="397">
        <v>0</v>
      </c>
      <c r="J288" s="397">
        <v>0</v>
      </c>
      <c r="K288" s="398">
        <v>0</v>
      </c>
      <c r="L288" s="400"/>
      <c r="M288" s="401">
        <v>0</v>
      </c>
    </row>
    <row r="289" spans="1:13" ht="16.5" hidden="1" x14ac:dyDescent="0.25">
      <c r="A289" s="396">
        <v>35</v>
      </c>
      <c r="B289" s="402">
        <v>0</v>
      </c>
      <c r="C289" s="393" t="str">
        <f t="shared" si="12"/>
        <v/>
      </c>
      <c r="D289" s="393" t="str">
        <f t="shared" si="13"/>
        <v/>
      </c>
      <c r="E289" s="393" t="str">
        <f t="shared" si="14"/>
        <v/>
      </c>
      <c r="F289" s="397">
        <v>0</v>
      </c>
      <c r="G289" s="397">
        <v>0</v>
      </c>
      <c r="H289" s="397">
        <v>0</v>
      </c>
      <c r="I289" s="397">
        <v>0</v>
      </c>
      <c r="J289" s="397">
        <v>0</v>
      </c>
      <c r="K289" s="398">
        <v>0</v>
      </c>
      <c r="L289" s="400"/>
      <c r="M289" s="401">
        <v>0</v>
      </c>
    </row>
    <row r="290" spans="1:13" ht="16.5" hidden="1" x14ac:dyDescent="0.25">
      <c r="A290" s="396">
        <v>36</v>
      </c>
      <c r="B290" s="402">
        <v>0</v>
      </c>
      <c r="C290" s="393" t="str">
        <f t="shared" si="12"/>
        <v/>
      </c>
      <c r="D290" s="393" t="str">
        <f t="shared" si="13"/>
        <v/>
      </c>
      <c r="E290" s="393" t="str">
        <f t="shared" si="14"/>
        <v/>
      </c>
      <c r="F290" s="397">
        <v>0</v>
      </c>
      <c r="G290" s="397">
        <v>0</v>
      </c>
      <c r="H290" s="397">
        <v>0</v>
      </c>
      <c r="I290" s="397">
        <v>0</v>
      </c>
      <c r="J290" s="397">
        <v>0</v>
      </c>
      <c r="K290" s="398">
        <v>0</v>
      </c>
      <c r="L290" s="400"/>
      <c r="M290" s="401">
        <v>0</v>
      </c>
    </row>
    <row r="291" spans="1:13" ht="16.5" hidden="1" x14ac:dyDescent="0.25">
      <c r="A291" s="396">
        <v>37</v>
      </c>
      <c r="B291" s="402">
        <v>0</v>
      </c>
      <c r="C291" s="393" t="str">
        <f t="shared" si="12"/>
        <v/>
      </c>
      <c r="D291" s="393" t="str">
        <f t="shared" si="13"/>
        <v/>
      </c>
      <c r="E291" s="393" t="str">
        <f t="shared" si="14"/>
        <v/>
      </c>
      <c r="F291" s="397">
        <v>0</v>
      </c>
      <c r="G291" s="397">
        <v>0</v>
      </c>
      <c r="H291" s="397">
        <v>0</v>
      </c>
      <c r="I291" s="397">
        <v>0</v>
      </c>
      <c r="J291" s="397">
        <v>0</v>
      </c>
      <c r="K291" s="398">
        <v>0</v>
      </c>
      <c r="L291" s="400"/>
      <c r="M291" s="401">
        <v>0</v>
      </c>
    </row>
    <row r="292" spans="1:13" ht="16.5" hidden="1" x14ac:dyDescent="0.25">
      <c r="A292" s="396">
        <v>38</v>
      </c>
      <c r="B292" s="402">
        <v>0</v>
      </c>
      <c r="C292" s="393" t="str">
        <f t="shared" si="12"/>
        <v/>
      </c>
      <c r="D292" s="393" t="str">
        <f t="shared" si="13"/>
        <v/>
      </c>
      <c r="E292" s="393" t="str">
        <f t="shared" si="14"/>
        <v/>
      </c>
      <c r="F292" s="397">
        <v>0</v>
      </c>
      <c r="G292" s="397">
        <v>0</v>
      </c>
      <c r="H292" s="397">
        <v>0</v>
      </c>
      <c r="I292" s="397">
        <v>0</v>
      </c>
      <c r="J292" s="397">
        <v>0</v>
      </c>
      <c r="K292" s="398">
        <v>0</v>
      </c>
      <c r="L292" s="400"/>
      <c r="M292" s="401">
        <v>0</v>
      </c>
    </row>
    <row r="293" spans="1:13" ht="16.5" hidden="1" x14ac:dyDescent="0.25">
      <c r="A293" s="396">
        <v>39</v>
      </c>
      <c r="B293" s="402">
        <v>0</v>
      </c>
      <c r="C293" s="393" t="str">
        <f t="shared" si="12"/>
        <v/>
      </c>
      <c r="D293" s="393" t="str">
        <f t="shared" si="13"/>
        <v/>
      </c>
      <c r="E293" s="393" t="str">
        <f t="shared" si="14"/>
        <v/>
      </c>
      <c r="F293" s="397">
        <v>0</v>
      </c>
      <c r="G293" s="397">
        <v>0</v>
      </c>
      <c r="H293" s="397">
        <v>0</v>
      </c>
      <c r="I293" s="397">
        <v>0</v>
      </c>
      <c r="J293" s="397">
        <v>0</v>
      </c>
      <c r="K293" s="398">
        <v>0</v>
      </c>
      <c r="L293" s="400"/>
      <c r="M293" s="401">
        <v>0</v>
      </c>
    </row>
    <row r="294" spans="1:13" ht="16.5" hidden="1" x14ac:dyDescent="0.25">
      <c r="A294" s="396">
        <v>40</v>
      </c>
      <c r="B294" s="402">
        <v>0</v>
      </c>
      <c r="C294" s="393" t="str">
        <f t="shared" si="12"/>
        <v/>
      </c>
      <c r="D294" s="393" t="str">
        <f t="shared" si="13"/>
        <v/>
      </c>
      <c r="E294" s="393" t="str">
        <f t="shared" si="14"/>
        <v/>
      </c>
      <c r="F294" s="397">
        <v>0</v>
      </c>
      <c r="G294" s="397">
        <v>0</v>
      </c>
      <c r="H294" s="397">
        <v>0</v>
      </c>
      <c r="I294" s="397">
        <v>0</v>
      </c>
      <c r="J294" s="397">
        <v>0</v>
      </c>
      <c r="K294" s="398">
        <v>0</v>
      </c>
      <c r="L294" s="400"/>
      <c r="M294" s="401">
        <v>0</v>
      </c>
    </row>
    <row r="295" spans="1:13" ht="16.5" x14ac:dyDescent="0.25">
      <c r="A295" s="396">
        <v>0</v>
      </c>
      <c r="B295" s="396" t="s">
        <v>579</v>
      </c>
      <c r="C295" s="393" t="str">
        <f t="shared" si="12"/>
        <v>X</v>
      </c>
      <c r="D295" s="393" t="str">
        <f t="shared" si="13"/>
        <v/>
      </c>
      <c r="E295" s="393" t="str">
        <f t="shared" si="14"/>
        <v/>
      </c>
      <c r="F295" s="397">
        <v>641</v>
      </c>
      <c r="G295" s="397">
        <v>605</v>
      </c>
      <c r="H295" s="397">
        <v>36</v>
      </c>
      <c r="I295" s="397">
        <v>36</v>
      </c>
      <c r="J295" s="397">
        <v>0</v>
      </c>
      <c r="K295" s="398">
        <v>6.3047285464098074E-2</v>
      </c>
      <c r="L295" s="397">
        <v>0</v>
      </c>
      <c r="M295" s="397">
        <v>571</v>
      </c>
    </row>
    <row r="296" spans="1:13" ht="33" x14ac:dyDescent="0.25">
      <c r="A296" s="396">
        <v>1</v>
      </c>
      <c r="B296" s="402" t="s">
        <v>580</v>
      </c>
      <c r="C296" s="393" t="str">
        <f t="shared" si="12"/>
        <v/>
      </c>
      <c r="D296" s="393" t="str">
        <f t="shared" si="13"/>
        <v/>
      </c>
      <c r="E296" s="393" t="str">
        <f t="shared" si="14"/>
        <v/>
      </c>
      <c r="F296" s="397">
        <v>11</v>
      </c>
      <c r="G296" s="397">
        <v>11</v>
      </c>
      <c r="H296" s="397">
        <v>0</v>
      </c>
      <c r="I296" s="397">
        <v>0</v>
      </c>
      <c r="J296" s="397">
        <v>0</v>
      </c>
      <c r="K296" s="398">
        <v>0</v>
      </c>
      <c r="L296" s="400"/>
      <c r="M296" s="401">
        <v>0</v>
      </c>
    </row>
    <row r="297" spans="1:13" ht="49.5" x14ac:dyDescent="0.25">
      <c r="A297" s="396">
        <v>2</v>
      </c>
      <c r="B297" s="402" t="s">
        <v>581</v>
      </c>
      <c r="C297" s="393" t="str">
        <f t="shared" si="12"/>
        <v/>
      </c>
      <c r="D297" s="393" t="str">
        <f t="shared" si="13"/>
        <v/>
      </c>
      <c r="E297" s="393" t="str">
        <f t="shared" si="14"/>
        <v/>
      </c>
      <c r="F297" s="397">
        <v>3</v>
      </c>
      <c r="G297" s="397">
        <v>3</v>
      </c>
      <c r="H297" s="397">
        <v>0</v>
      </c>
      <c r="I297" s="397">
        <v>0</v>
      </c>
      <c r="J297" s="397">
        <v>0</v>
      </c>
      <c r="K297" s="398">
        <v>0</v>
      </c>
      <c r="L297" s="400"/>
      <c r="M297" s="401">
        <v>0</v>
      </c>
    </row>
    <row r="298" spans="1:13" ht="49.5" x14ac:dyDescent="0.25">
      <c r="A298" s="396">
        <v>3</v>
      </c>
      <c r="B298" s="402" t="s">
        <v>582</v>
      </c>
      <c r="C298" s="393" t="str">
        <f t="shared" si="12"/>
        <v/>
      </c>
      <c r="D298" s="393" t="str">
        <f t="shared" si="13"/>
        <v/>
      </c>
      <c r="E298" s="393" t="str">
        <f t="shared" si="14"/>
        <v/>
      </c>
      <c r="F298" s="397">
        <v>3</v>
      </c>
      <c r="G298" s="397">
        <v>3</v>
      </c>
      <c r="H298" s="397">
        <v>0</v>
      </c>
      <c r="I298" s="397">
        <v>0</v>
      </c>
      <c r="J298" s="397">
        <v>0</v>
      </c>
      <c r="K298" s="398">
        <v>0</v>
      </c>
      <c r="L298" s="400"/>
      <c r="M298" s="401">
        <v>0</v>
      </c>
    </row>
    <row r="299" spans="1:13" ht="49.5" x14ac:dyDescent="0.25">
      <c r="A299" s="396">
        <v>4</v>
      </c>
      <c r="B299" s="402" t="s">
        <v>583</v>
      </c>
      <c r="C299" s="393" t="str">
        <f t="shared" si="12"/>
        <v/>
      </c>
      <c r="D299" s="393" t="str">
        <f t="shared" si="13"/>
        <v/>
      </c>
      <c r="E299" s="393" t="str">
        <f t="shared" si="14"/>
        <v/>
      </c>
      <c r="F299" s="397">
        <v>9</v>
      </c>
      <c r="G299" s="397">
        <v>9</v>
      </c>
      <c r="H299" s="397">
        <v>0</v>
      </c>
      <c r="I299" s="397">
        <v>0</v>
      </c>
      <c r="J299" s="397">
        <v>0</v>
      </c>
      <c r="K299" s="398">
        <v>0</v>
      </c>
      <c r="L299" s="400"/>
      <c r="M299" s="401">
        <v>0</v>
      </c>
    </row>
    <row r="300" spans="1:13" ht="82.5" x14ac:dyDescent="0.25">
      <c r="A300" s="396">
        <v>5</v>
      </c>
      <c r="B300" s="402" t="s">
        <v>584</v>
      </c>
      <c r="C300" s="393" t="str">
        <f t="shared" si="12"/>
        <v/>
      </c>
      <c r="D300" s="393" t="str">
        <f t="shared" si="13"/>
        <v/>
      </c>
      <c r="E300" s="393" t="str">
        <f t="shared" si="14"/>
        <v/>
      </c>
      <c r="F300" s="397">
        <v>2</v>
      </c>
      <c r="G300" s="397">
        <v>2</v>
      </c>
      <c r="H300" s="397">
        <v>0</v>
      </c>
      <c r="I300" s="397">
        <v>0</v>
      </c>
      <c r="J300" s="397">
        <v>0</v>
      </c>
      <c r="K300" s="398">
        <v>0</v>
      </c>
      <c r="L300" s="400"/>
      <c r="M300" s="401">
        <v>0</v>
      </c>
    </row>
    <row r="301" spans="1:13" ht="49.5" x14ac:dyDescent="0.25">
      <c r="A301" s="396">
        <v>6</v>
      </c>
      <c r="B301" s="402" t="s">
        <v>585</v>
      </c>
      <c r="C301" s="393" t="str">
        <f t="shared" si="12"/>
        <v/>
      </c>
      <c r="D301" s="393" t="str">
        <f t="shared" si="13"/>
        <v/>
      </c>
      <c r="E301" s="393" t="str">
        <f t="shared" si="14"/>
        <v/>
      </c>
      <c r="F301" s="397">
        <v>2</v>
      </c>
      <c r="G301" s="397">
        <v>2</v>
      </c>
      <c r="H301" s="397">
        <v>0</v>
      </c>
      <c r="I301" s="397">
        <v>0</v>
      </c>
      <c r="J301" s="397">
        <v>0</v>
      </c>
      <c r="K301" s="398">
        <v>0</v>
      </c>
      <c r="L301" s="400"/>
      <c r="M301" s="401">
        <v>0</v>
      </c>
    </row>
    <row r="302" spans="1:13" ht="49.5" x14ac:dyDescent="0.25">
      <c r="A302" s="396">
        <v>7</v>
      </c>
      <c r="B302" s="402" t="s">
        <v>586</v>
      </c>
      <c r="C302" s="393" t="str">
        <f t="shared" si="12"/>
        <v/>
      </c>
      <c r="D302" s="393" t="str">
        <f t="shared" si="13"/>
        <v/>
      </c>
      <c r="E302" s="393" t="str">
        <f t="shared" si="14"/>
        <v/>
      </c>
      <c r="F302" s="397">
        <v>9</v>
      </c>
      <c r="G302" s="397">
        <v>9</v>
      </c>
      <c r="H302" s="397">
        <v>0</v>
      </c>
      <c r="I302" s="397">
        <v>0</v>
      </c>
      <c r="J302" s="397">
        <v>0</v>
      </c>
      <c r="K302" s="398">
        <v>0</v>
      </c>
      <c r="L302" s="400"/>
      <c r="M302" s="401">
        <v>0</v>
      </c>
    </row>
    <row r="303" spans="1:13" ht="33" x14ac:dyDescent="0.25">
      <c r="A303" s="396">
        <v>8</v>
      </c>
      <c r="B303" s="402" t="s">
        <v>587</v>
      </c>
      <c r="C303" s="393" t="str">
        <f t="shared" si="12"/>
        <v>X</v>
      </c>
      <c r="D303" s="393" t="str">
        <f t="shared" si="13"/>
        <v/>
      </c>
      <c r="E303" s="393" t="str">
        <f t="shared" si="14"/>
        <v/>
      </c>
      <c r="F303" s="397">
        <v>571</v>
      </c>
      <c r="G303" s="397">
        <v>535</v>
      </c>
      <c r="H303" s="397">
        <v>36</v>
      </c>
      <c r="I303" s="397">
        <v>36</v>
      </c>
      <c r="J303" s="397">
        <v>0</v>
      </c>
      <c r="K303" s="398">
        <v>6.3047285464098074E-2</v>
      </c>
      <c r="L303" s="400"/>
      <c r="M303" s="401">
        <v>571</v>
      </c>
    </row>
    <row r="304" spans="1:13" ht="99" x14ac:dyDescent="0.25">
      <c r="A304" s="396">
        <v>9</v>
      </c>
      <c r="B304" s="402" t="s">
        <v>588</v>
      </c>
      <c r="C304" s="393" t="str">
        <f t="shared" si="12"/>
        <v/>
      </c>
      <c r="D304" s="393" t="str">
        <f t="shared" si="13"/>
        <v/>
      </c>
      <c r="E304" s="393" t="str">
        <f t="shared" si="14"/>
        <v/>
      </c>
      <c r="F304" s="397">
        <v>2</v>
      </c>
      <c r="G304" s="397">
        <v>2</v>
      </c>
      <c r="H304" s="397">
        <v>0</v>
      </c>
      <c r="I304" s="397">
        <v>0</v>
      </c>
      <c r="J304" s="397">
        <v>0</v>
      </c>
      <c r="K304" s="398">
        <v>0</v>
      </c>
      <c r="L304" s="400"/>
      <c r="M304" s="401">
        <v>0</v>
      </c>
    </row>
    <row r="305" spans="1:13" ht="33" x14ac:dyDescent="0.25">
      <c r="A305" s="396">
        <v>10</v>
      </c>
      <c r="B305" s="402" t="s">
        <v>589</v>
      </c>
      <c r="C305" s="393" t="str">
        <f t="shared" si="12"/>
        <v/>
      </c>
      <c r="D305" s="393" t="str">
        <f t="shared" si="13"/>
        <v/>
      </c>
      <c r="E305" s="393" t="str">
        <f t="shared" si="14"/>
        <v/>
      </c>
      <c r="F305" s="397">
        <v>4</v>
      </c>
      <c r="G305" s="397">
        <v>4</v>
      </c>
      <c r="H305" s="397">
        <v>0</v>
      </c>
      <c r="I305" s="397">
        <v>0</v>
      </c>
      <c r="J305" s="397">
        <v>0</v>
      </c>
      <c r="K305" s="398">
        <v>0</v>
      </c>
      <c r="L305" s="400"/>
      <c r="M305" s="401">
        <v>0</v>
      </c>
    </row>
    <row r="306" spans="1:13" ht="49.5" x14ac:dyDescent="0.25">
      <c r="A306" s="396">
        <v>11</v>
      </c>
      <c r="B306" s="402" t="s">
        <v>590</v>
      </c>
      <c r="C306" s="393" t="str">
        <f t="shared" si="12"/>
        <v/>
      </c>
      <c r="D306" s="393" t="str">
        <f t="shared" si="13"/>
        <v/>
      </c>
      <c r="E306" s="393" t="str">
        <f t="shared" si="14"/>
        <v/>
      </c>
      <c r="F306" s="397">
        <v>8</v>
      </c>
      <c r="G306" s="397">
        <v>8</v>
      </c>
      <c r="H306" s="397">
        <v>0</v>
      </c>
      <c r="I306" s="397">
        <v>0</v>
      </c>
      <c r="J306" s="397">
        <v>0</v>
      </c>
      <c r="K306" s="398">
        <v>0</v>
      </c>
      <c r="L306" s="400"/>
      <c r="M306" s="401">
        <v>0</v>
      </c>
    </row>
    <row r="307" spans="1:13" ht="49.5" x14ac:dyDescent="0.25">
      <c r="A307" s="396">
        <v>12</v>
      </c>
      <c r="B307" s="402" t="s">
        <v>591</v>
      </c>
      <c r="C307" s="393" t="str">
        <f t="shared" si="12"/>
        <v/>
      </c>
      <c r="D307" s="393" t="str">
        <f t="shared" si="13"/>
        <v/>
      </c>
      <c r="E307" s="393" t="str">
        <f t="shared" si="14"/>
        <v/>
      </c>
      <c r="F307" s="397">
        <v>15</v>
      </c>
      <c r="G307" s="397">
        <v>15</v>
      </c>
      <c r="H307" s="397">
        <v>0</v>
      </c>
      <c r="I307" s="397">
        <v>0</v>
      </c>
      <c r="J307" s="397">
        <v>0</v>
      </c>
      <c r="K307" s="398">
        <v>0</v>
      </c>
      <c r="L307" s="400"/>
      <c r="M307" s="401">
        <v>0</v>
      </c>
    </row>
    <row r="308" spans="1:13" ht="49.5" hidden="1" x14ac:dyDescent="0.25">
      <c r="A308" s="396">
        <v>13</v>
      </c>
      <c r="B308" s="402" t="s">
        <v>592</v>
      </c>
      <c r="C308" s="393" t="str">
        <f t="shared" si="12"/>
        <v/>
      </c>
      <c r="D308" s="393" t="str">
        <f t="shared" si="13"/>
        <v/>
      </c>
      <c r="E308" s="393" t="str">
        <f t="shared" si="14"/>
        <v/>
      </c>
      <c r="F308" s="397">
        <v>2</v>
      </c>
      <c r="G308" s="397">
        <v>2</v>
      </c>
      <c r="H308" s="397">
        <v>0</v>
      </c>
      <c r="I308" s="397">
        <v>0</v>
      </c>
      <c r="J308" s="397">
        <v>0</v>
      </c>
      <c r="K308" s="398">
        <v>0</v>
      </c>
      <c r="L308" s="400"/>
      <c r="M308" s="401">
        <v>0</v>
      </c>
    </row>
    <row r="309" spans="1:13" ht="16.5" hidden="1" x14ac:dyDescent="0.25">
      <c r="A309" s="396">
        <v>14</v>
      </c>
      <c r="B309" s="402">
        <v>0</v>
      </c>
      <c r="C309" s="393" t="str">
        <f t="shared" si="12"/>
        <v/>
      </c>
      <c r="D309" s="393" t="str">
        <f t="shared" si="13"/>
        <v/>
      </c>
      <c r="E309" s="393" t="str">
        <f t="shared" si="14"/>
        <v/>
      </c>
      <c r="F309" s="397">
        <v>0</v>
      </c>
      <c r="G309" s="397">
        <v>0</v>
      </c>
      <c r="H309" s="397">
        <v>0</v>
      </c>
      <c r="I309" s="397">
        <v>0</v>
      </c>
      <c r="J309" s="397">
        <v>0</v>
      </c>
      <c r="K309" s="398">
        <v>0</v>
      </c>
      <c r="L309" s="400"/>
      <c r="M309" s="401">
        <v>0</v>
      </c>
    </row>
    <row r="310" spans="1:13" ht="16.5" hidden="1" x14ac:dyDescent="0.25">
      <c r="A310" s="396">
        <v>15</v>
      </c>
      <c r="B310" s="402">
        <v>0</v>
      </c>
      <c r="C310" s="393" t="str">
        <f t="shared" si="12"/>
        <v/>
      </c>
      <c r="D310" s="393" t="str">
        <f t="shared" si="13"/>
        <v/>
      </c>
      <c r="E310" s="393" t="str">
        <f t="shared" si="14"/>
        <v/>
      </c>
      <c r="F310" s="397">
        <v>0</v>
      </c>
      <c r="G310" s="397">
        <v>0</v>
      </c>
      <c r="H310" s="397">
        <v>0</v>
      </c>
      <c r="I310" s="397">
        <v>0</v>
      </c>
      <c r="J310" s="397">
        <v>0</v>
      </c>
      <c r="K310" s="398">
        <v>0</v>
      </c>
      <c r="L310" s="400"/>
      <c r="M310" s="401">
        <v>0</v>
      </c>
    </row>
    <row r="311" spans="1:13" ht="16.5" hidden="1" x14ac:dyDescent="0.25">
      <c r="A311" s="396">
        <v>16</v>
      </c>
      <c r="B311" s="402">
        <v>0</v>
      </c>
      <c r="C311" s="393" t="str">
        <f t="shared" si="12"/>
        <v/>
      </c>
      <c r="D311" s="393" t="str">
        <f t="shared" si="13"/>
        <v/>
      </c>
      <c r="E311" s="393" t="str">
        <f t="shared" si="14"/>
        <v/>
      </c>
      <c r="F311" s="397">
        <v>0</v>
      </c>
      <c r="G311" s="397">
        <v>0</v>
      </c>
      <c r="H311" s="397">
        <v>0</v>
      </c>
      <c r="I311" s="397">
        <v>0</v>
      </c>
      <c r="J311" s="397">
        <v>0</v>
      </c>
      <c r="K311" s="398">
        <v>0</v>
      </c>
      <c r="L311" s="400"/>
      <c r="M311" s="401">
        <v>0</v>
      </c>
    </row>
    <row r="312" spans="1:13" ht="16.5" hidden="1" x14ac:dyDescent="0.25">
      <c r="A312" s="396">
        <v>17</v>
      </c>
      <c r="B312" s="402">
        <v>0</v>
      </c>
      <c r="C312" s="393" t="str">
        <f t="shared" si="12"/>
        <v/>
      </c>
      <c r="D312" s="393" t="str">
        <f t="shared" si="13"/>
        <v/>
      </c>
      <c r="E312" s="393" t="str">
        <f t="shared" si="14"/>
        <v/>
      </c>
      <c r="F312" s="397">
        <v>0</v>
      </c>
      <c r="G312" s="397">
        <v>0</v>
      </c>
      <c r="H312" s="397">
        <v>0</v>
      </c>
      <c r="I312" s="397">
        <v>0</v>
      </c>
      <c r="J312" s="397">
        <v>0</v>
      </c>
      <c r="K312" s="398">
        <v>0</v>
      </c>
      <c r="L312" s="400"/>
      <c r="M312" s="401">
        <v>0</v>
      </c>
    </row>
    <row r="313" spans="1:13" ht="16.5" hidden="1" x14ac:dyDescent="0.25">
      <c r="A313" s="396">
        <v>18</v>
      </c>
      <c r="B313" s="402">
        <v>0</v>
      </c>
      <c r="C313" s="393" t="str">
        <f t="shared" si="12"/>
        <v/>
      </c>
      <c r="D313" s="393" t="str">
        <f t="shared" si="13"/>
        <v/>
      </c>
      <c r="E313" s="393" t="str">
        <f t="shared" si="14"/>
        <v/>
      </c>
      <c r="F313" s="397">
        <v>0</v>
      </c>
      <c r="G313" s="397">
        <v>0</v>
      </c>
      <c r="H313" s="397">
        <v>0</v>
      </c>
      <c r="I313" s="397">
        <v>0</v>
      </c>
      <c r="J313" s="397">
        <v>0</v>
      </c>
      <c r="K313" s="398">
        <v>0</v>
      </c>
      <c r="L313" s="400"/>
      <c r="M313" s="401">
        <v>0</v>
      </c>
    </row>
    <row r="314" spans="1:13" ht="16.5" hidden="1" x14ac:dyDescent="0.25">
      <c r="A314" s="396">
        <v>19</v>
      </c>
      <c r="B314" s="402">
        <v>0</v>
      </c>
      <c r="C314" s="393" t="str">
        <f t="shared" si="12"/>
        <v/>
      </c>
      <c r="D314" s="393" t="str">
        <f t="shared" si="13"/>
        <v/>
      </c>
      <c r="E314" s="393" t="str">
        <f t="shared" si="14"/>
        <v/>
      </c>
      <c r="F314" s="397">
        <v>0</v>
      </c>
      <c r="G314" s="397">
        <v>0</v>
      </c>
      <c r="H314" s="397">
        <v>0</v>
      </c>
      <c r="I314" s="397">
        <v>0</v>
      </c>
      <c r="J314" s="397">
        <v>0</v>
      </c>
      <c r="K314" s="398">
        <v>0</v>
      </c>
      <c r="L314" s="400"/>
      <c r="M314" s="401">
        <v>0</v>
      </c>
    </row>
    <row r="315" spans="1:13" ht="16.5" hidden="1" x14ac:dyDescent="0.25">
      <c r="A315" s="396">
        <v>20</v>
      </c>
      <c r="B315" s="402">
        <v>0</v>
      </c>
      <c r="C315" s="393" t="str">
        <f t="shared" si="12"/>
        <v/>
      </c>
      <c r="D315" s="393" t="str">
        <f t="shared" si="13"/>
        <v/>
      </c>
      <c r="E315" s="393" t="str">
        <f t="shared" si="14"/>
        <v/>
      </c>
      <c r="F315" s="397">
        <v>0</v>
      </c>
      <c r="G315" s="397">
        <v>0</v>
      </c>
      <c r="H315" s="397">
        <v>0</v>
      </c>
      <c r="I315" s="397">
        <v>0</v>
      </c>
      <c r="J315" s="397">
        <v>0</v>
      </c>
      <c r="K315" s="398">
        <v>0</v>
      </c>
      <c r="L315" s="400"/>
      <c r="M315" s="401">
        <v>0</v>
      </c>
    </row>
    <row r="316" spans="1:13" ht="16.5" hidden="1" x14ac:dyDescent="0.25">
      <c r="A316" s="396">
        <v>21</v>
      </c>
      <c r="B316" s="402">
        <v>0</v>
      </c>
      <c r="C316" s="393" t="str">
        <f t="shared" si="12"/>
        <v/>
      </c>
      <c r="D316" s="393" t="str">
        <f t="shared" si="13"/>
        <v/>
      </c>
      <c r="E316" s="393" t="str">
        <f t="shared" si="14"/>
        <v/>
      </c>
      <c r="F316" s="397">
        <v>0</v>
      </c>
      <c r="G316" s="397">
        <v>0</v>
      </c>
      <c r="H316" s="397">
        <v>0</v>
      </c>
      <c r="I316" s="397">
        <v>0</v>
      </c>
      <c r="J316" s="397">
        <v>0</v>
      </c>
      <c r="K316" s="398">
        <v>0</v>
      </c>
      <c r="L316" s="400"/>
      <c r="M316" s="401">
        <v>0</v>
      </c>
    </row>
    <row r="317" spans="1:13" ht="16.5" hidden="1" x14ac:dyDescent="0.25">
      <c r="A317" s="396">
        <v>22</v>
      </c>
      <c r="B317" s="402">
        <v>0</v>
      </c>
      <c r="C317" s="393" t="str">
        <f t="shared" si="12"/>
        <v/>
      </c>
      <c r="D317" s="393" t="str">
        <f t="shared" si="13"/>
        <v/>
      </c>
      <c r="E317" s="393" t="str">
        <f t="shared" si="14"/>
        <v/>
      </c>
      <c r="F317" s="397">
        <v>0</v>
      </c>
      <c r="G317" s="397">
        <v>0</v>
      </c>
      <c r="H317" s="397">
        <v>0</v>
      </c>
      <c r="I317" s="397">
        <v>0</v>
      </c>
      <c r="J317" s="397">
        <v>0</v>
      </c>
      <c r="K317" s="398">
        <v>0</v>
      </c>
      <c r="L317" s="400"/>
      <c r="M317" s="401">
        <v>0</v>
      </c>
    </row>
    <row r="318" spans="1:13" ht="16.5" hidden="1" x14ac:dyDescent="0.25">
      <c r="A318" s="396">
        <v>23</v>
      </c>
      <c r="B318" s="402">
        <v>0</v>
      </c>
      <c r="C318" s="393" t="str">
        <f t="shared" si="12"/>
        <v/>
      </c>
      <c r="D318" s="393" t="str">
        <f t="shared" si="13"/>
        <v/>
      </c>
      <c r="E318" s="393" t="str">
        <f t="shared" si="14"/>
        <v/>
      </c>
      <c r="F318" s="397">
        <v>0</v>
      </c>
      <c r="G318" s="397">
        <v>0</v>
      </c>
      <c r="H318" s="397">
        <v>0</v>
      </c>
      <c r="I318" s="397">
        <v>0</v>
      </c>
      <c r="J318" s="397">
        <v>0</v>
      </c>
      <c r="K318" s="398">
        <v>0</v>
      </c>
      <c r="L318" s="400"/>
      <c r="M318" s="401">
        <v>0</v>
      </c>
    </row>
    <row r="319" spans="1:13" ht="16.5" hidden="1" x14ac:dyDescent="0.25">
      <c r="A319" s="396">
        <v>24</v>
      </c>
      <c r="B319" s="402">
        <v>0</v>
      </c>
      <c r="C319" s="393" t="str">
        <f t="shared" si="12"/>
        <v/>
      </c>
      <c r="D319" s="393" t="str">
        <f t="shared" si="13"/>
        <v/>
      </c>
      <c r="E319" s="393" t="str">
        <f t="shared" si="14"/>
        <v/>
      </c>
      <c r="F319" s="397">
        <v>0</v>
      </c>
      <c r="G319" s="397">
        <v>0</v>
      </c>
      <c r="H319" s="397">
        <v>0</v>
      </c>
      <c r="I319" s="397">
        <v>0</v>
      </c>
      <c r="J319" s="397">
        <v>0</v>
      </c>
      <c r="K319" s="398">
        <v>0</v>
      </c>
      <c r="L319" s="400"/>
      <c r="M319" s="401">
        <v>0</v>
      </c>
    </row>
    <row r="320" spans="1:13" ht="16.5" hidden="1" x14ac:dyDescent="0.25">
      <c r="A320" s="396">
        <v>25</v>
      </c>
      <c r="B320" s="402">
        <v>0</v>
      </c>
      <c r="C320" s="393" t="str">
        <f t="shared" si="12"/>
        <v/>
      </c>
      <c r="D320" s="393" t="str">
        <f t="shared" si="13"/>
        <v/>
      </c>
      <c r="E320" s="393" t="str">
        <f t="shared" si="14"/>
        <v/>
      </c>
      <c r="F320" s="397">
        <v>0</v>
      </c>
      <c r="G320" s="397">
        <v>0</v>
      </c>
      <c r="H320" s="397">
        <v>0</v>
      </c>
      <c r="I320" s="397">
        <v>0</v>
      </c>
      <c r="J320" s="397">
        <v>0</v>
      </c>
      <c r="K320" s="398">
        <v>0</v>
      </c>
      <c r="L320" s="400"/>
      <c r="M320" s="401">
        <v>0</v>
      </c>
    </row>
    <row r="321" spans="1:13" ht="16.5" hidden="1" x14ac:dyDescent="0.25">
      <c r="A321" s="396">
        <v>26</v>
      </c>
      <c r="B321" s="402">
        <v>0</v>
      </c>
      <c r="C321" s="393" t="str">
        <f t="shared" si="12"/>
        <v/>
      </c>
      <c r="D321" s="393" t="str">
        <f t="shared" si="13"/>
        <v/>
      </c>
      <c r="E321" s="393" t="str">
        <f t="shared" si="14"/>
        <v/>
      </c>
      <c r="F321" s="397">
        <v>0</v>
      </c>
      <c r="G321" s="397">
        <v>0</v>
      </c>
      <c r="H321" s="397">
        <v>0</v>
      </c>
      <c r="I321" s="397">
        <v>0</v>
      </c>
      <c r="J321" s="397">
        <v>0</v>
      </c>
      <c r="K321" s="398">
        <v>0</v>
      </c>
      <c r="L321" s="400"/>
      <c r="M321" s="401">
        <v>0</v>
      </c>
    </row>
    <row r="322" spans="1:13" ht="16.5" hidden="1" x14ac:dyDescent="0.25">
      <c r="A322" s="396">
        <v>27</v>
      </c>
      <c r="B322" s="402">
        <v>0</v>
      </c>
      <c r="C322" s="393" t="str">
        <f t="shared" si="12"/>
        <v/>
      </c>
      <c r="D322" s="393" t="str">
        <f t="shared" si="13"/>
        <v/>
      </c>
      <c r="E322" s="393" t="str">
        <f t="shared" si="14"/>
        <v/>
      </c>
      <c r="F322" s="397">
        <v>0</v>
      </c>
      <c r="G322" s="397">
        <v>0</v>
      </c>
      <c r="H322" s="397">
        <v>0</v>
      </c>
      <c r="I322" s="397">
        <v>0</v>
      </c>
      <c r="J322" s="397">
        <v>0</v>
      </c>
      <c r="K322" s="398">
        <v>0</v>
      </c>
      <c r="L322" s="400"/>
      <c r="M322" s="401">
        <v>0</v>
      </c>
    </row>
    <row r="323" spans="1:13" ht="16.5" hidden="1" x14ac:dyDescent="0.25">
      <c r="A323" s="396">
        <v>28</v>
      </c>
      <c r="B323" s="402">
        <v>0</v>
      </c>
      <c r="C323" s="393" t="str">
        <f t="shared" si="12"/>
        <v/>
      </c>
      <c r="D323" s="393" t="str">
        <f t="shared" si="13"/>
        <v/>
      </c>
      <c r="E323" s="393" t="str">
        <f t="shared" si="14"/>
        <v/>
      </c>
      <c r="F323" s="397">
        <v>0</v>
      </c>
      <c r="G323" s="397">
        <v>0</v>
      </c>
      <c r="H323" s="397">
        <v>0</v>
      </c>
      <c r="I323" s="397">
        <v>0</v>
      </c>
      <c r="J323" s="397">
        <v>0</v>
      </c>
      <c r="K323" s="398">
        <v>0</v>
      </c>
      <c r="L323" s="400"/>
      <c r="M323" s="401">
        <v>0</v>
      </c>
    </row>
    <row r="324" spans="1:13" ht="16.5" hidden="1" x14ac:dyDescent="0.25">
      <c r="A324" s="396">
        <v>29</v>
      </c>
      <c r="B324" s="402">
        <v>0</v>
      </c>
      <c r="C324" s="393" t="str">
        <f t="shared" si="12"/>
        <v/>
      </c>
      <c r="D324" s="393" t="str">
        <f t="shared" si="13"/>
        <v/>
      </c>
      <c r="E324" s="393" t="str">
        <f t="shared" si="14"/>
        <v/>
      </c>
      <c r="F324" s="397">
        <v>0</v>
      </c>
      <c r="G324" s="397">
        <v>0</v>
      </c>
      <c r="H324" s="397">
        <v>0</v>
      </c>
      <c r="I324" s="397">
        <v>0</v>
      </c>
      <c r="J324" s="397">
        <v>0</v>
      </c>
      <c r="K324" s="398">
        <v>0</v>
      </c>
      <c r="L324" s="400"/>
      <c r="M324" s="401">
        <v>0</v>
      </c>
    </row>
    <row r="325" spans="1:13" ht="16.5" hidden="1" x14ac:dyDescent="0.25">
      <c r="A325" s="396">
        <v>30</v>
      </c>
      <c r="B325" s="402">
        <v>0</v>
      </c>
      <c r="C325" s="393" t="str">
        <f t="shared" si="12"/>
        <v/>
      </c>
      <c r="D325" s="393" t="str">
        <f t="shared" si="13"/>
        <v/>
      </c>
      <c r="E325" s="393" t="str">
        <f t="shared" si="14"/>
        <v/>
      </c>
      <c r="F325" s="397">
        <v>0</v>
      </c>
      <c r="G325" s="397">
        <v>0</v>
      </c>
      <c r="H325" s="397">
        <v>0</v>
      </c>
      <c r="I325" s="397">
        <v>0</v>
      </c>
      <c r="J325" s="397">
        <v>0</v>
      </c>
      <c r="K325" s="398">
        <v>0</v>
      </c>
      <c r="L325" s="400"/>
      <c r="M325" s="401">
        <v>0</v>
      </c>
    </row>
    <row r="326" spans="1:13" ht="16.5" hidden="1" x14ac:dyDescent="0.25">
      <c r="A326" s="396">
        <v>31</v>
      </c>
      <c r="B326" s="402">
        <v>0</v>
      </c>
      <c r="C326" s="393" t="str">
        <f t="shared" si="12"/>
        <v/>
      </c>
      <c r="D326" s="393" t="str">
        <f t="shared" si="13"/>
        <v/>
      </c>
      <c r="E326" s="393" t="str">
        <f t="shared" si="14"/>
        <v/>
      </c>
      <c r="F326" s="397">
        <v>0</v>
      </c>
      <c r="G326" s="397">
        <v>0</v>
      </c>
      <c r="H326" s="397">
        <v>0</v>
      </c>
      <c r="I326" s="397">
        <v>0</v>
      </c>
      <c r="J326" s="397">
        <v>0</v>
      </c>
      <c r="K326" s="398">
        <v>0</v>
      </c>
      <c r="L326" s="400"/>
      <c r="M326" s="401">
        <v>0</v>
      </c>
    </row>
    <row r="327" spans="1:13" ht="16.5" hidden="1" x14ac:dyDescent="0.25">
      <c r="A327" s="396">
        <v>32</v>
      </c>
      <c r="B327" s="402">
        <v>0</v>
      </c>
      <c r="C327" s="393" t="str">
        <f t="shared" si="12"/>
        <v/>
      </c>
      <c r="D327" s="393" t="str">
        <f t="shared" si="13"/>
        <v/>
      </c>
      <c r="E327" s="393" t="str">
        <f t="shared" si="14"/>
        <v/>
      </c>
      <c r="F327" s="397">
        <v>0</v>
      </c>
      <c r="G327" s="397">
        <v>0</v>
      </c>
      <c r="H327" s="397">
        <v>0</v>
      </c>
      <c r="I327" s="397">
        <v>0</v>
      </c>
      <c r="J327" s="397">
        <v>0</v>
      </c>
      <c r="K327" s="398">
        <v>0</v>
      </c>
      <c r="L327" s="400"/>
      <c r="M327" s="401">
        <v>0</v>
      </c>
    </row>
    <row r="328" spans="1:13" ht="16.5" hidden="1" x14ac:dyDescent="0.25">
      <c r="A328" s="396">
        <v>33</v>
      </c>
      <c r="B328" s="402">
        <v>0</v>
      </c>
      <c r="C328" s="393" t="str">
        <f t="shared" si="12"/>
        <v/>
      </c>
      <c r="D328" s="393" t="str">
        <f t="shared" si="13"/>
        <v/>
      </c>
      <c r="E328" s="393" t="str">
        <f t="shared" si="14"/>
        <v/>
      </c>
      <c r="F328" s="397">
        <v>0</v>
      </c>
      <c r="G328" s="397">
        <v>0</v>
      </c>
      <c r="H328" s="397">
        <v>0</v>
      </c>
      <c r="I328" s="397">
        <v>0</v>
      </c>
      <c r="J328" s="397">
        <v>0</v>
      </c>
      <c r="K328" s="398">
        <v>0</v>
      </c>
      <c r="L328" s="400"/>
      <c r="M328" s="401">
        <v>0</v>
      </c>
    </row>
    <row r="329" spans="1:13" ht="16.5" hidden="1" x14ac:dyDescent="0.25">
      <c r="A329" s="396">
        <v>34</v>
      </c>
      <c r="B329" s="402">
        <v>0</v>
      </c>
      <c r="C329" s="393" t="str">
        <f t="shared" ref="C329:C377" si="15">IF(I329&lt;&gt;0,"X","")</f>
        <v/>
      </c>
      <c r="D329" s="393" t="str">
        <f t="shared" ref="D329:D377" si="16">IF(J329&lt;&gt;0,"X","")</f>
        <v/>
      </c>
      <c r="E329" s="393" t="str">
        <f t="shared" ref="E329:E377" si="17">IF(L329&lt;&gt;0,"X","")</f>
        <v/>
      </c>
      <c r="F329" s="397">
        <v>0</v>
      </c>
      <c r="G329" s="397">
        <v>0</v>
      </c>
      <c r="H329" s="397">
        <v>0</v>
      </c>
      <c r="I329" s="397">
        <v>0</v>
      </c>
      <c r="J329" s="397">
        <v>0</v>
      </c>
      <c r="K329" s="398">
        <v>0</v>
      </c>
      <c r="L329" s="400"/>
      <c r="M329" s="401">
        <v>0</v>
      </c>
    </row>
    <row r="330" spans="1:13" ht="16.5" hidden="1" x14ac:dyDescent="0.25">
      <c r="A330" s="396">
        <v>35</v>
      </c>
      <c r="B330" s="402">
        <v>0</v>
      </c>
      <c r="C330" s="393" t="str">
        <f t="shared" si="15"/>
        <v/>
      </c>
      <c r="D330" s="393" t="str">
        <f t="shared" si="16"/>
        <v/>
      </c>
      <c r="E330" s="393" t="str">
        <f t="shared" si="17"/>
        <v/>
      </c>
      <c r="F330" s="397">
        <v>0</v>
      </c>
      <c r="G330" s="397">
        <v>0</v>
      </c>
      <c r="H330" s="397">
        <v>0</v>
      </c>
      <c r="I330" s="397">
        <v>0</v>
      </c>
      <c r="J330" s="397">
        <v>0</v>
      </c>
      <c r="K330" s="398">
        <v>0</v>
      </c>
      <c r="L330" s="400"/>
      <c r="M330" s="401">
        <v>0</v>
      </c>
    </row>
    <row r="331" spans="1:13" ht="16.5" hidden="1" x14ac:dyDescent="0.25">
      <c r="A331" s="396">
        <v>36</v>
      </c>
      <c r="B331" s="402">
        <v>0</v>
      </c>
      <c r="C331" s="393" t="str">
        <f t="shared" si="15"/>
        <v/>
      </c>
      <c r="D331" s="393" t="str">
        <f t="shared" si="16"/>
        <v/>
      </c>
      <c r="E331" s="393" t="str">
        <f t="shared" si="17"/>
        <v/>
      </c>
      <c r="F331" s="397">
        <v>0</v>
      </c>
      <c r="G331" s="397">
        <v>0</v>
      </c>
      <c r="H331" s="397">
        <v>0</v>
      </c>
      <c r="I331" s="397">
        <v>0</v>
      </c>
      <c r="J331" s="397">
        <v>0</v>
      </c>
      <c r="K331" s="398">
        <v>0</v>
      </c>
      <c r="L331" s="400"/>
      <c r="M331" s="401">
        <v>0</v>
      </c>
    </row>
    <row r="332" spans="1:13" ht="16.5" hidden="1" x14ac:dyDescent="0.25">
      <c r="A332" s="396">
        <v>37</v>
      </c>
      <c r="B332" s="402">
        <v>0</v>
      </c>
      <c r="C332" s="393" t="str">
        <f t="shared" si="15"/>
        <v/>
      </c>
      <c r="D332" s="393" t="str">
        <f t="shared" si="16"/>
        <v/>
      </c>
      <c r="E332" s="393" t="str">
        <f t="shared" si="17"/>
        <v/>
      </c>
      <c r="F332" s="397">
        <v>0</v>
      </c>
      <c r="G332" s="397">
        <v>0</v>
      </c>
      <c r="H332" s="397">
        <v>0</v>
      </c>
      <c r="I332" s="397">
        <v>0</v>
      </c>
      <c r="J332" s="397">
        <v>0</v>
      </c>
      <c r="K332" s="398">
        <v>0</v>
      </c>
      <c r="L332" s="400"/>
      <c r="M332" s="401">
        <v>0</v>
      </c>
    </row>
    <row r="333" spans="1:13" ht="16.5" hidden="1" x14ac:dyDescent="0.25">
      <c r="A333" s="396">
        <v>38</v>
      </c>
      <c r="B333" s="402">
        <v>0</v>
      </c>
      <c r="C333" s="393" t="str">
        <f t="shared" si="15"/>
        <v/>
      </c>
      <c r="D333" s="393" t="str">
        <f t="shared" si="16"/>
        <v/>
      </c>
      <c r="E333" s="393" t="str">
        <f t="shared" si="17"/>
        <v/>
      </c>
      <c r="F333" s="397">
        <v>0</v>
      </c>
      <c r="G333" s="397">
        <v>0</v>
      </c>
      <c r="H333" s="397">
        <v>0</v>
      </c>
      <c r="I333" s="397">
        <v>0</v>
      </c>
      <c r="J333" s="397">
        <v>0</v>
      </c>
      <c r="K333" s="398">
        <v>0</v>
      </c>
      <c r="L333" s="400"/>
      <c r="M333" s="401">
        <v>0</v>
      </c>
    </row>
    <row r="334" spans="1:13" ht="16.5" hidden="1" x14ac:dyDescent="0.25">
      <c r="A334" s="396">
        <v>39</v>
      </c>
      <c r="B334" s="402">
        <v>0</v>
      </c>
      <c r="C334" s="393" t="str">
        <f t="shared" si="15"/>
        <v/>
      </c>
      <c r="D334" s="393" t="str">
        <f t="shared" si="16"/>
        <v/>
      </c>
      <c r="E334" s="393" t="str">
        <f t="shared" si="17"/>
        <v/>
      </c>
      <c r="F334" s="397">
        <v>0</v>
      </c>
      <c r="G334" s="397">
        <v>0</v>
      </c>
      <c r="H334" s="397">
        <v>0</v>
      </c>
      <c r="I334" s="397">
        <v>0</v>
      </c>
      <c r="J334" s="397">
        <v>0</v>
      </c>
      <c r="K334" s="398">
        <v>0</v>
      </c>
      <c r="L334" s="400"/>
      <c r="M334" s="401">
        <v>0</v>
      </c>
    </row>
    <row r="335" spans="1:13" ht="16.5" hidden="1" x14ac:dyDescent="0.25">
      <c r="A335" s="396">
        <v>40</v>
      </c>
      <c r="B335" s="402">
        <v>0</v>
      </c>
      <c r="C335" s="393" t="str">
        <f t="shared" si="15"/>
        <v/>
      </c>
      <c r="D335" s="393" t="str">
        <f t="shared" si="16"/>
        <v/>
      </c>
      <c r="E335" s="393" t="str">
        <f t="shared" si="17"/>
        <v/>
      </c>
      <c r="F335" s="397">
        <v>0</v>
      </c>
      <c r="G335" s="397">
        <v>0</v>
      </c>
      <c r="H335" s="397">
        <v>0</v>
      </c>
      <c r="I335" s="397">
        <v>0</v>
      </c>
      <c r="J335" s="397">
        <v>0</v>
      </c>
      <c r="K335" s="398">
        <v>0</v>
      </c>
      <c r="L335" s="400"/>
      <c r="M335" s="401">
        <v>0</v>
      </c>
    </row>
    <row r="336" spans="1:13" ht="16.5" x14ac:dyDescent="0.25">
      <c r="A336" s="396">
        <v>0</v>
      </c>
      <c r="B336" s="396" t="s">
        <v>593</v>
      </c>
      <c r="C336" s="393" t="str">
        <f t="shared" si="15"/>
        <v>X</v>
      </c>
      <c r="D336" s="393" t="str">
        <f t="shared" si="16"/>
        <v/>
      </c>
      <c r="E336" s="393" t="str">
        <f t="shared" si="17"/>
        <v/>
      </c>
      <c r="F336" s="397">
        <v>28</v>
      </c>
      <c r="G336" s="397">
        <v>14</v>
      </c>
      <c r="H336" s="397">
        <v>14</v>
      </c>
      <c r="I336" s="397">
        <v>14</v>
      </c>
      <c r="J336" s="397">
        <v>0</v>
      </c>
      <c r="K336" s="398">
        <v>0.5</v>
      </c>
      <c r="L336" s="397">
        <v>0</v>
      </c>
      <c r="M336" s="397">
        <v>28</v>
      </c>
    </row>
    <row r="337" spans="1:13" ht="49.5" x14ac:dyDescent="0.25">
      <c r="A337" s="396">
        <v>1</v>
      </c>
      <c r="B337" s="402" t="s">
        <v>594</v>
      </c>
      <c r="C337" s="393" t="str">
        <f t="shared" si="15"/>
        <v>X</v>
      </c>
      <c r="D337" s="393" t="str">
        <f t="shared" si="16"/>
        <v/>
      </c>
      <c r="E337" s="393" t="str">
        <f t="shared" si="17"/>
        <v/>
      </c>
      <c r="F337" s="397">
        <v>16</v>
      </c>
      <c r="G337" s="397">
        <v>5</v>
      </c>
      <c r="H337" s="397">
        <v>11</v>
      </c>
      <c r="I337" s="397">
        <v>11</v>
      </c>
      <c r="J337" s="397">
        <v>0</v>
      </c>
      <c r="K337" s="398">
        <v>0.6875</v>
      </c>
      <c r="L337" s="400"/>
      <c r="M337" s="401">
        <v>16</v>
      </c>
    </row>
    <row r="338" spans="1:13" ht="66" x14ac:dyDescent="0.25">
      <c r="A338" s="396">
        <v>2</v>
      </c>
      <c r="B338" s="402" t="s">
        <v>595</v>
      </c>
      <c r="C338" s="393" t="str">
        <f t="shared" si="15"/>
        <v>X</v>
      </c>
      <c r="D338" s="393" t="str">
        <f t="shared" si="16"/>
        <v/>
      </c>
      <c r="E338" s="393" t="str">
        <f t="shared" si="17"/>
        <v/>
      </c>
      <c r="F338" s="397">
        <v>12</v>
      </c>
      <c r="G338" s="397">
        <v>9</v>
      </c>
      <c r="H338" s="397">
        <v>3</v>
      </c>
      <c r="I338" s="397">
        <v>3</v>
      </c>
      <c r="J338" s="397">
        <v>0</v>
      </c>
      <c r="K338" s="398">
        <v>0.25</v>
      </c>
      <c r="L338" s="400"/>
      <c r="M338" s="401">
        <v>12</v>
      </c>
    </row>
    <row r="339" spans="1:13" ht="16.5" hidden="1" x14ac:dyDescent="0.25">
      <c r="A339" s="396">
        <v>3</v>
      </c>
      <c r="B339" s="402">
        <v>0</v>
      </c>
      <c r="C339" s="393" t="str">
        <f t="shared" si="15"/>
        <v/>
      </c>
      <c r="D339" s="393" t="str">
        <f t="shared" si="16"/>
        <v/>
      </c>
      <c r="E339" s="393" t="str">
        <f t="shared" si="17"/>
        <v/>
      </c>
      <c r="F339" s="397">
        <v>0</v>
      </c>
      <c r="G339" s="397">
        <v>0</v>
      </c>
      <c r="H339" s="397">
        <v>0</v>
      </c>
      <c r="I339" s="397">
        <v>0</v>
      </c>
      <c r="J339" s="397">
        <v>0</v>
      </c>
      <c r="K339" s="398">
        <v>0</v>
      </c>
      <c r="L339" s="400"/>
      <c r="M339" s="401">
        <v>0</v>
      </c>
    </row>
    <row r="340" spans="1:13" ht="16.5" hidden="1" x14ac:dyDescent="0.25">
      <c r="A340" s="396">
        <v>4</v>
      </c>
      <c r="B340" s="402">
        <v>0</v>
      </c>
      <c r="C340" s="393" t="str">
        <f t="shared" si="15"/>
        <v/>
      </c>
      <c r="D340" s="393" t="str">
        <f t="shared" si="16"/>
        <v/>
      </c>
      <c r="E340" s="393" t="str">
        <f t="shared" si="17"/>
        <v/>
      </c>
      <c r="F340" s="397">
        <v>0</v>
      </c>
      <c r="G340" s="397">
        <v>0</v>
      </c>
      <c r="H340" s="397">
        <v>0</v>
      </c>
      <c r="I340" s="397">
        <v>0</v>
      </c>
      <c r="J340" s="397">
        <v>0</v>
      </c>
      <c r="K340" s="398">
        <v>0</v>
      </c>
      <c r="L340" s="400"/>
      <c r="M340" s="401">
        <v>0</v>
      </c>
    </row>
    <row r="341" spans="1:13" ht="16.5" hidden="1" x14ac:dyDescent="0.25">
      <c r="A341" s="396">
        <v>5</v>
      </c>
      <c r="B341" s="402">
        <v>0</v>
      </c>
      <c r="C341" s="393" t="str">
        <f t="shared" si="15"/>
        <v/>
      </c>
      <c r="D341" s="393" t="str">
        <f t="shared" si="16"/>
        <v/>
      </c>
      <c r="E341" s="393" t="str">
        <f t="shared" si="17"/>
        <v/>
      </c>
      <c r="F341" s="397">
        <v>0</v>
      </c>
      <c r="G341" s="397">
        <v>0</v>
      </c>
      <c r="H341" s="397">
        <v>0</v>
      </c>
      <c r="I341" s="397">
        <v>0</v>
      </c>
      <c r="J341" s="397">
        <v>0</v>
      </c>
      <c r="K341" s="398">
        <v>0</v>
      </c>
      <c r="L341" s="400"/>
      <c r="M341" s="401">
        <v>0</v>
      </c>
    </row>
    <row r="342" spans="1:13" ht="16.5" hidden="1" x14ac:dyDescent="0.25">
      <c r="A342" s="396">
        <v>6</v>
      </c>
      <c r="B342" s="402">
        <v>0</v>
      </c>
      <c r="C342" s="393" t="str">
        <f t="shared" si="15"/>
        <v/>
      </c>
      <c r="D342" s="393" t="str">
        <f t="shared" si="16"/>
        <v/>
      </c>
      <c r="E342" s="393" t="str">
        <f t="shared" si="17"/>
        <v/>
      </c>
      <c r="F342" s="397">
        <v>0</v>
      </c>
      <c r="G342" s="397">
        <v>0</v>
      </c>
      <c r="H342" s="397">
        <v>0</v>
      </c>
      <c r="I342" s="397">
        <v>0</v>
      </c>
      <c r="J342" s="397">
        <v>0</v>
      </c>
      <c r="K342" s="398">
        <v>0</v>
      </c>
      <c r="L342" s="400"/>
      <c r="M342" s="401">
        <v>0</v>
      </c>
    </row>
    <row r="343" spans="1:13" ht="16.5" hidden="1" x14ac:dyDescent="0.25">
      <c r="A343" s="396">
        <v>7</v>
      </c>
      <c r="B343" s="402">
        <v>0</v>
      </c>
      <c r="C343" s="393" t="str">
        <f t="shared" si="15"/>
        <v/>
      </c>
      <c r="D343" s="393" t="str">
        <f t="shared" si="16"/>
        <v/>
      </c>
      <c r="E343" s="393" t="str">
        <f t="shared" si="17"/>
        <v/>
      </c>
      <c r="F343" s="397">
        <v>0</v>
      </c>
      <c r="G343" s="397">
        <v>0</v>
      </c>
      <c r="H343" s="397">
        <v>0</v>
      </c>
      <c r="I343" s="397">
        <v>0</v>
      </c>
      <c r="J343" s="397">
        <v>0</v>
      </c>
      <c r="K343" s="398">
        <v>0</v>
      </c>
      <c r="L343" s="400"/>
      <c r="M343" s="401">
        <v>0</v>
      </c>
    </row>
    <row r="344" spans="1:13" ht="16.5" hidden="1" x14ac:dyDescent="0.25">
      <c r="A344" s="396">
        <v>8</v>
      </c>
      <c r="B344" s="402">
        <v>0</v>
      </c>
      <c r="C344" s="393" t="str">
        <f t="shared" si="15"/>
        <v/>
      </c>
      <c r="D344" s="393" t="str">
        <f t="shared" si="16"/>
        <v/>
      </c>
      <c r="E344" s="393" t="str">
        <f t="shared" si="17"/>
        <v/>
      </c>
      <c r="F344" s="397">
        <v>0</v>
      </c>
      <c r="G344" s="397">
        <v>0</v>
      </c>
      <c r="H344" s="397">
        <v>0</v>
      </c>
      <c r="I344" s="397">
        <v>0</v>
      </c>
      <c r="J344" s="397">
        <v>0</v>
      </c>
      <c r="K344" s="398">
        <v>0</v>
      </c>
      <c r="L344" s="400"/>
      <c r="M344" s="401">
        <v>0</v>
      </c>
    </row>
    <row r="345" spans="1:13" ht="16.5" hidden="1" x14ac:dyDescent="0.25">
      <c r="A345" s="396">
        <v>9</v>
      </c>
      <c r="B345" s="402">
        <v>0</v>
      </c>
      <c r="C345" s="393" t="str">
        <f t="shared" si="15"/>
        <v/>
      </c>
      <c r="D345" s="393" t="str">
        <f t="shared" si="16"/>
        <v/>
      </c>
      <c r="E345" s="393" t="str">
        <f t="shared" si="17"/>
        <v/>
      </c>
      <c r="F345" s="397">
        <v>0</v>
      </c>
      <c r="G345" s="397">
        <v>0</v>
      </c>
      <c r="H345" s="397">
        <v>0</v>
      </c>
      <c r="I345" s="397">
        <v>0</v>
      </c>
      <c r="J345" s="397">
        <v>0</v>
      </c>
      <c r="K345" s="398">
        <v>0</v>
      </c>
      <c r="L345" s="400"/>
      <c r="M345" s="401">
        <v>0</v>
      </c>
    </row>
    <row r="346" spans="1:13" ht="16.5" hidden="1" x14ac:dyDescent="0.25">
      <c r="A346" s="396">
        <v>10</v>
      </c>
      <c r="B346" s="402">
        <v>0</v>
      </c>
      <c r="C346" s="393" t="str">
        <f t="shared" si="15"/>
        <v/>
      </c>
      <c r="D346" s="393" t="str">
        <f t="shared" si="16"/>
        <v/>
      </c>
      <c r="E346" s="393" t="str">
        <f t="shared" si="17"/>
        <v/>
      </c>
      <c r="F346" s="397">
        <v>0</v>
      </c>
      <c r="G346" s="397">
        <v>0</v>
      </c>
      <c r="H346" s="397">
        <v>0</v>
      </c>
      <c r="I346" s="397">
        <v>0</v>
      </c>
      <c r="J346" s="397">
        <v>0</v>
      </c>
      <c r="K346" s="398">
        <v>0</v>
      </c>
      <c r="L346" s="400"/>
      <c r="M346" s="401">
        <v>0</v>
      </c>
    </row>
    <row r="347" spans="1:13" ht="16.5" hidden="1" x14ac:dyDescent="0.25">
      <c r="A347" s="396">
        <v>11</v>
      </c>
      <c r="B347" s="402">
        <v>0</v>
      </c>
      <c r="C347" s="393" t="str">
        <f t="shared" si="15"/>
        <v/>
      </c>
      <c r="D347" s="393" t="str">
        <f t="shared" si="16"/>
        <v/>
      </c>
      <c r="E347" s="393" t="str">
        <f t="shared" si="17"/>
        <v/>
      </c>
      <c r="F347" s="397">
        <v>0</v>
      </c>
      <c r="G347" s="397">
        <v>0</v>
      </c>
      <c r="H347" s="397">
        <v>0</v>
      </c>
      <c r="I347" s="397">
        <v>0</v>
      </c>
      <c r="J347" s="397">
        <v>0</v>
      </c>
      <c r="K347" s="398">
        <v>0</v>
      </c>
      <c r="L347" s="400"/>
      <c r="M347" s="401">
        <v>0</v>
      </c>
    </row>
    <row r="348" spans="1:13" ht="16.5" hidden="1" x14ac:dyDescent="0.25">
      <c r="A348" s="396">
        <v>12</v>
      </c>
      <c r="B348" s="402">
        <v>0</v>
      </c>
      <c r="C348" s="393" t="str">
        <f t="shared" si="15"/>
        <v/>
      </c>
      <c r="D348" s="393" t="str">
        <f t="shared" si="16"/>
        <v/>
      </c>
      <c r="E348" s="393" t="str">
        <f t="shared" si="17"/>
        <v/>
      </c>
      <c r="F348" s="397">
        <v>0</v>
      </c>
      <c r="G348" s="397">
        <v>0</v>
      </c>
      <c r="H348" s="397">
        <v>0</v>
      </c>
      <c r="I348" s="397">
        <v>0</v>
      </c>
      <c r="J348" s="397">
        <v>0</v>
      </c>
      <c r="K348" s="398">
        <v>0</v>
      </c>
      <c r="L348" s="400"/>
      <c r="M348" s="401">
        <v>0</v>
      </c>
    </row>
    <row r="349" spans="1:13" ht="16.5" hidden="1" x14ac:dyDescent="0.25">
      <c r="A349" s="396">
        <v>13</v>
      </c>
      <c r="B349" s="402">
        <v>0</v>
      </c>
      <c r="C349" s="393" t="str">
        <f t="shared" si="15"/>
        <v/>
      </c>
      <c r="D349" s="393" t="str">
        <f t="shared" si="16"/>
        <v/>
      </c>
      <c r="E349" s="393" t="str">
        <f t="shared" si="17"/>
        <v/>
      </c>
      <c r="F349" s="397">
        <v>0</v>
      </c>
      <c r="G349" s="397">
        <v>0</v>
      </c>
      <c r="H349" s="397">
        <v>0</v>
      </c>
      <c r="I349" s="397">
        <v>0</v>
      </c>
      <c r="J349" s="397">
        <v>0</v>
      </c>
      <c r="K349" s="398">
        <v>0</v>
      </c>
      <c r="L349" s="400"/>
      <c r="M349" s="401">
        <v>0</v>
      </c>
    </row>
    <row r="350" spans="1:13" ht="16.5" hidden="1" x14ac:dyDescent="0.25">
      <c r="A350" s="396">
        <v>14</v>
      </c>
      <c r="B350" s="402">
        <v>0</v>
      </c>
      <c r="C350" s="393" t="str">
        <f t="shared" si="15"/>
        <v/>
      </c>
      <c r="D350" s="393" t="str">
        <f t="shared" si="16"/>
        <v/>
      </c>
      <c r="E350" s="393" t="str">
        <f t="shared" si="17"/>
        <v/>
      </c>
      <c r="F350" s="397">
        <v>0</v>
      </c>
      <c r="G350" s="397">
        <v>0</v>
      </c>
      <c r="H350" s="397">
        <v>0</v>
      </c>
      <c r="I350" s="397">
        <v>0</v>
      </c>
      <c r="J350" s="397">
        <v>0</v>
      </c>
      <c r="K350" s="398">
        <v>0</v>
      </c>
      <c r="L350" s="400"/>
      <c r="M350" s="401">
        <v>0</v>
      </c>
    </row>
    <row r="351" spans="1:13" ht="16.5" hidden="1" x14ac:dyDescent="0.25">
      <c r="A351" s="396">
        <v>15</v>
      </c>
      <c r="B351" s="402">
        <v>0</v>
      </c>
      <c r="C351" s="393" t="str">
        <f t="shared" si="15"/>
        <v/>
      </c>
      <c r="D351" s="393" t="str">
        <f t="shared" si="16"/>
        <v/>
      </c>
      <c r="E351" s="393" t="str">
        <f t="shared" si="17"/>
        <v/>
      </c>
      <c r="F351" s="397">
        <v>0</v>
      </c>
      <c r="G351" s="397">
        <v>0</v>
      </c>
      <c r="H351" s="397">
        <v>0</v>
      </c>
      <c r="I351" s="397">
        <v>0</v>
      </c>
      <c r="J351" s="397">
        <v>0</v>
      </c>
      <c r="K351" s="398">
        <v>0</v>
      </c>
      <c r="L351" s="400"/>
      <c r="M351" s="401">
        <v>0</v>
      </c>
    </row>
    <row r="352" spans="1:13" ht="16.5" hidden="1" x14ac:dyDescent="0.25">
      <c r="A352" s="396">
        <v>16</v>
      </c>
      <c r="B352" s="402">
        <v>0</v>
      </c>
      <c r="C352" s="393" t="str">
        <f t="shared" si="15"/>
        <v/>
      </c>
      <c r="D352" s="393" t="str">
        <f t="shared" si="16"/>
        <v/>
      </c>
      <c r="E352" s="393" t="str">
        <f t="shared" si="17"/>
        <v/>
      </c>
      <c r="F352" s="397">
        <v>0</v>
      </c>
      <c r="G352" s="397">
        <v>0</v>
      </c>
      <c r="H352" s="397">
        <v>0</v>
      </c>
      <c r="I352" s="397">
        <v>0</v>
      </c>
      <c r="J352" s="397">
        <v>0</v>
      </c>
      <c r="K352" s="398">
        <v>0</v>
      </c>
      <c r="L352" s="400"/>
      <c r="M352" s="401">
        <v>0</v>
      </c>
    </row>
    <row r="353" spans="1:13" ht="16.5" hidden="1" x14ac:dyDescent="0.25">
      <c r="A353" s="396">
        <v>17</v>
      </c>
      <c r="B353" s="402">
        <v>0</v>
      </c>
      <c r="C353" s="393" t="str">
        <f t="shared" si="15"/>
        <v/>
      </c>
      <c r="D353" s="393" t="str">
        <f t="shared" si="16"/>
        <v/>
      </c>
      <c r="E353" s="393" t="str">
        <f t="shared" si="17"/>
        <v/>
      </c>
      <c r="F353" s="397">
        <v>0</v>
      </c>
      <c r="G353" s="397">
        <v>0</v>
      </c>
      <c r="H353" s="397">
        <v>0</v>
      </c>
      <c r="I353" s="397">
        <v>0</v>
      </c>
      <c r="J353" s="397">
        <v>0</v>
      </c>
      <c r="K353" s="398">
        <v>0</v>
      </c>
      <c r="L353" s="400"/>
      <c r="M353" s="401">
        <v>0</v>
      </c>
    </row>
    <row r="354" spans="1:13" ht="16.5" hidden="1" x14ac:dyDescent="0.25">
      <c r="A354" s="396">
        <v>18</v>
      </c>
      <c r="B354" s="402">
        <v>0</v>
      </c>
      <c r="C354" s="393" t="str">
        <f t="shared" si="15"/>
        <v/>
      </c>
      <c r="D354" s="393" t="str">
        <f t="shared" si="16"/>
        <v/>
      </c>
      <c r="E354" s="393" t="str">
        <f t="shared" si="17"/>
        <v/>
      </c>
      <c r="F354" s="397">
        <v>0</v>
      </c>
      <c r="G354" s="397">
        <v>0</v>
      </c>
      <c r="H354" s="397">
        <v>0</v>
      </c>
      <c r="I354" s="397">
        <v>0</v>
      </c>
      <c r="J354" s="397">
        <v>0</v>
      </c>
      <c r="K354" s="398">
        <v>0</v>
      </c>
      <c r="L354" s="400"/>
      <c r="M354" s="401">
        <v>0</v>
      </c>
    </row>
    <row r="355" spans="1:13" ht="16.5" hidden="1" x14ac:dyDescent="0.25">
      <c r="A355" s="396">
        <v>19</v>
      </c>
      <c r="B355" s="402">
        <v>0</v>
      </c>
      <c r="C355" s="393" t="str">
        <f t="shared" si="15"/>
        <v/>
      </c>
      <c r="D355" s="393" t="str">
        <f t="shared" si="16"/>
        <v/>
      </c>
      <c r="E355" s="393" t="str">
        <f t="shared" si="17"/>
        <v/>
      </c>
      <c r="F355" s="397">
        <v>0</v>
      </c>
      <c r="G355" s="397">
        <v>0</v>
      </c>
      <c r="H355" s="397">
        <v>0</v>
      </c>
      <c r="I355" s="397">
        <v>0</v>
      </c>
      <c r="J355" s="397">
        <v>0</v>
      </c>
      <c r="K355" s="398">
        <v>0</v>
      </c>
      <c r="L355" s="400"/>
      <c r="M355" s="401">
        <v>0</v>
      </c>
    </row>
    <row r="356" spans="1:13" ht="16.5" hidden="1" x14ac:dyDescent="0.25">
      <c r="A356" s="396">
        <v>20</v>
      </c>
      <c r="B356" s="402">
        <v>0</v>
      </c>
      <c r="C356" s="393" t="str">
        <f t="shared" si="15"/>
        <v/>
      </c>
      <c r="D356" s="393" t="str">
        <f t="shared" si="16"/>
        <v/>
      </c>
      <c r="E356" s="393" t="str">
        <f t="shared" si="17"/>
        <v/>
      </c>
      <c r="F356" s="397">
        <v>0</v>
      </c>
      <c r="G356" s="397">
        <v>0</v>
      </c>
      <c r="H356" s="397">
        <v>0</v>
      </c>
      <c r="I356" s="397">
        <v>0</v>
      </c>
      <c r="J356" s="397">
        <v>0</v>
      </c>
      <c r="K356" s="398">
        <v>0</v>
      </c>
      <c r="L356" s="400"/>
      <c r="M356" s="401">
        <v>0</v>
      </c>
    </row>
    <row r="357" spans="1:13" ht="16.5" hidden="1" x14ac:dyDescent="0.25">
      <c r="A357" s="396">
        <v>21</v>
      </c>
      <c r="B357" s="402">
        <v>0</v>
      </c>
      <c r="C357" s="393" t="str">
        <f t="shared" si="15"/>
        <v/>
      </c>
      <c r="D357" s="393" t="str">
        <f t="shared" si="16"/>
        <v/>
      </c>
      <c r="E357" s="393" t="str">
        <f t="shared" si="17"/>
        <v/>
      </c>
      <c r="F357" s="397">
        <v>0</v>
      </c>
      <c r="G357" s="397">
        <v>0</v>
      </c>
      <c r="H357" s="397">
        <v>0</v>
      </c>
      <c r="I357" s="397">
        <v>0</v>
      </c>
      <c r="J357" s="397">
        <v>0</v>
      </c>
      <c r="K357" s="398">
        <v>0</v>
      </c>
      <c r="L357" s="400"/>
      <c r="M357" s="401">
        <v>0</v>
      </c>
    </row>
    <row r="358" spans="1:13" ht="16.5" hidden="1" x14ac:dyDescent="0.25">
      <c r="A358" s="396">
        <v>22</v>
      </c>
      <c r="B358" s="402">
        <v>0</v>
      </c>
      <c r="C358" s="393" t="str">
        <f t="shared" si="15"/>
        <v/>
      </c>
      <c r="D358" s="393" t="str">
        <f t="shared" si="16"/>
        <v/>
      </c>
      <c r="E358" s="393" t="str">
        <f t="shared" si="17"/>
        <v/>
      </c>
      <c r="F358" s="397">
        <v>0</v>
      </c>
      <c r="G358" s="397">
        <v>0</v>
      </c>
      <c r="H358" s="397">
        <v>0</v>
      </c>
      <c r="I358" s="397">
        <v>0</v>
      </c>
      <c r="J358" s="397">
        <v>0</v>
      </c>
      <c r="K358" s="398">
        <v>0</v>
      </c>
      <c r="L358" s="400"/>
      <c r="M358" s="401">
        <v>0</v>
      </c>
    </row>
    <row r="359" spans="1:13" ht="16.5" hidden="1" x14ac:dyDescent="0.25">
      <c r="A359" s="396">
        <v>23</v>
      </c>
      <c r="B359" s="402">
        <v>0</v>
      </c>
      <c r="C359" s="393" t="str">
        <f t="shared" si="15"/>
        <v/>
      </c>
      <c r="D359" s="393" t="str">
        <f t="shared" si="16"/>
        <v/>
      </c>
      <c r="E359" s="393" t="str">
        <f t="shared" si="17"/>
        <v/>
      </c>
      <c r="F359" s="397">
        <v>0</v>
      </c>
      <c r="G359" s="397">
        <v>0</v>
      </c>
      <c r="H359" s="397">
        <v>0</v>
      </c>
      <c r="I359" s="397">
        <v>0</v>
      </c>
      <c r="J359" s="397">
        <v>0</v>
      </c>
      <c r="K359" s="398">
        <v>0</v>
      </c>
      <c r="L359" s="400"/>
      <c r="M359" s="401">
        <v>0</v>
      </c>
    </row>
    <row r="360" spans="1:13" ht="16.5" hidden="1" x14ac:dyDescent="0.25">
      <c r="A360" s="396">
        <v>24</v>
      </c>
      <c r="B360" s="402">
        <v>0</v>
      </c>
      <c r="C360" s="393" t="str">
        <f t="shared" si="15"/>
        <v/>
      </c>
      <c r="D360" s="393" t="str">
        <f t="shared" si="16"/>
        <v/>
      </c>
      <c r="E360" s="393" t="str">
        <f t="shared" si="17"/>
        <v/>
      </c>
      <c r="F360" s="397">
        <v>0</v>
      </c>
      <c r="G360" s="397">
        <v>0</v>
      </c>
      <c r="H360" s="397">
        <v>0</v>
      </c>
      <c r="I360" s="397">
        <v>0</v>
      </c>
      <c r="J360" s="397">
        <v>0</v>
      </c>
      <c r="K360" s="398">
        <v>0</v>
      </c>
      <c r="L360" s="400"/>
      <c r="M360" s="401">
        <v>0</v>
      </c>
    </row>
    <row r="361" spans="1:13" ht="16.5" hidden="1" x14ac:dyDescent="0.25">
      <c r="A361" s="396">
        <v>25</v>
      </c>
      <c r="B361" s="402">
        <v>0</v>
      </c>
      <c r="C361" s="393" t="str">
        <f t="shared" si="15"/>
        <v/>
      </c>
      <c r="D361" s="393" t="str">
        <f t="shared" si="16"/>
        <v/>
      </c>
      <c r="E361" s="393" t="str">
        <f t="shared" si="17"/>
        <v/>
      </c>
      <c r="F361" s="397">
        <v>0</v>
      </c>
      <c r="G361" s="397">
        <v>0</v>
      </c>
      <c r="H361" s="397">
        <v>0</v>
      </c>
      <c r="I361" s="397">
        <v>0</v>
      </c>
      <c r="J361" s="397">
        <v>0</v>
      </c>
      <c r="K361" s="398">
        <v>0</v>
      </c>
      <c r="L361" s="400"/>
      <c r="M361" s="401">
        <v>0</v>
      </c>
    </row>
    <row r="362" spans="1:13" ht="16.5" hidden="1" x14ac:dyDescent="0.25">
      <c r="A362" s="396">
        <v>26</v>
      </c>
      <c r="B362" s="402">
        <v>0</v>
      </c>
      <c r="C362" s="393" t="str">
        <f t="shared" si="15"/>
        <v/>
      </c>
      <c r="D362" s="393" t="str">
        <f t="shared" si="16"/>
        <v/>
      </c>
      <c r="E362" s="393" t="str">
        <f t="shared" si="17"/>
        <v/>
      </c>
      <c r="F362" s="397">
        <v>0</v>
      </c>
      <c r="G362" s="397">
        <v>0</v>
      </c>
      <c r="H362" s="397">
        <v>0</v>
      </c>
      <c r="I362" s="397">
        <v>0</v>
      </c>
      <c r="J362" s="397">
        <v>0</v>
      </c>
      <c r="K362" s="398">
        <v>0</v>
      </c>
      <c r="L362" s="400"/>
      <c r="M362" s="401">
        <v>0</v>
      </c>
    </row>
    <row r="363" spans="1:13" ht="16.5" hidden="1" x14ac:dyDescent="0.25">
      <c r="A363" s="396">
        <v>27</v>
      </c>
      <c r="B363" s="402">
        <v>0</v>
      </c>
      <c r="C363" s="393" t="str">
        <f t="shared" si="15"/>
        <v/>
      </c>
      <c r="D363" s="393" t="str">
        <f t="shared" si="16"/>
        <v/>
      </c>
      <c r="E363" s="393" t="str">
        <f t="shared" si="17"/>
        <v/>
      </c>
      <c r="F363" s="397">
        <v>0</v>
      </c>
      <c r="G363" s="397">
        <v>0</v>
      </c>
      <c r="H363" s="397">
        <v>0</v>
      </c>
      <c r="I363" s="397">
        <v>0</v>
      </c>
      <c r="J363" s="397">
        <v>0</v>
      </c>
      <c r="K363" s="398">
        <v>0</v>
      </c>
      <c r="L363" s="400"/>
      <c r="M363" s="401">
        <v>0</v>
      </c>
    </row>
    <row r="364" spans="1:13" ht="16.5" hidden="1" x14ac:dyDescent="0.25">
      <c r="A364" s="396">
        <v>28</v>
      </c>
      <c r="B364" s="402">
        <v>0</v>
      </c>
      <c r="C364" s="393" t="str">
        <f t="shared" si="15"/>
        <v/>
      </c>
      <c r="D364" s="393" t="str">
        <f t="shared" si="16"/>
        <v/>
      </c>
      <c r="E364" s="393" t="str">
        <f t="shared" si="17"/>
        <v/>
      </c>
      <c r="F364" s="397">
        <v>0</v>
      </c>
      <c r="G364" s="397">
        <v>0</v>
      </c>
      <c r="H364" s="397">
        <v>0</v>
      </c>
      <c r="I364" s="397">
        <v>0</v>
      </c>
      <c r="J364" s="397">
        <v>0</v>
      </c>
      <c r="K364" s="398">
        <v>0</v>
      </c>
      <c r="L364" s="400"/>
      <c r="M364" s="401">
        <v>0</v>
      </c>
    </row>
    <row r="365" spans="1:13" ht="16.5" hidden="1" x14ac:dyDescent="0.25">
      <c r="A365" s="396">
        <v>29</v>
      </c>
      <c r="B365" s="402">
        <v>0</v>
      </c>
      <c r="C365" s="393" t="str">
        <f t="shared" si="15"/>
        <v/>
      </c>
      <c r="D365" s="393" t="str">
        <f t="shared" si="16"/>
        <v/>
      </c>
      <c r="E365" s="393" t="str">
        <f t="shared" si="17"/>
        <v/>
      </c>
      <c r="F365" s="397">
        <v>0</v>
      </c>
      <c r="G365" s="397">
        <v>0</v>
      </c>
      <c r="H365" s="397">
        <v>0</v>
      </c>
      <c r="I365" s="397">
        <v>0</v>
      </c>
      <c r="J365" s="397">
        <v>0</v>
      </c>
      <c r="K365" s="398">
        <v>0</v>
      </c>
      <c r="L365" s="400"/>
      <c r="M365" s="401">
        <v>0</v>
      </c>
    </row>
    <row r="366" spans="1:13" ht="16.5" hidden="1" x14ac:dyDescent="0.25">
      <c r="A366" s="396">
        <v>30</v>
      </c>
      <c r="B366" s="402">
        <v>0</v>
      </c>
      <c r="C366" s="393" t="str">
        <f t="shared" si="15"/>
        <v/>
      </c>
      <c r="D366" s="393" t="str">
        <f t="shared" si="16"/>
        <v/>
      </c>
      <c r="E366" s="393" t="str">
        <f t="shared" si="17"/>
        <v/>
      </c>
      <c r="F366" s="397">
        <v>0</v>
      </c>
      <c r="G366" s="397">
        <v>0</v>
      </c>
      <c r="H366" s="397">
        <v>0</v>
      </c>
      <c r="I366" s="397">
        <v>0</v>
      </c>
      <c r="J366" s="397">
        <v>0</v>
      </c>
      <c r="K366" s="398">
        <v>0</v>
      </c>
      <c r="L366" s="400"/>
      <c r="M366" s="401">
        <v>0</v>
      </c>
    </row>
    <row r="367" spans="1:13" ht="16.5" hidden="1" x14ac:dyDescent="0.25">
      <c r="A367" s="396">
        <v>31</v>
      </c>
      <c r="B367" s="402">
        <v>0</v>
      </c>
      <c r="C367" s="393" t="str">
        <f t="shared" si="15"/>
        <v/>
      </c>
      <c r="D367" s="393" t="str">
        <f t="shared" si="16"/>
        <v/>
      </c>
      <c r="E367" s="393" t="str">
        <f t="shared" si="17"/>
        <v/>
      </c>
      <c r="F367" s="397">
        <v>0</v>
      </c>
      <c r="G367" s="397">
        <v>0</v>
      </c>
      <c r="H367" s="397">
        <v>0</v>
      </c>
      <c r="I367" s="397">
        <v>0</v>
      </c>
      <c r="J367" s="397">
        <v>0</v>
      </c>
      <c r="K367" s="398">
        <v>0</v>
      </c>
      <c r="L367" s="400"/>
      <c r="M367" s="401">
        <v>0</v>
      </c>
    </row>
    <row r="368" spans="1:13" ht="16.5" hidden="1" x14ac:dyDescent="0.25">
      <c r="A368" s="396">
        <v>32</v>
      </c>
      <c r="B368" s="402">
        <v>0</v>
      </c>
      <c r="C368" s="393" t="str">
        <f t="shared" si="15"/>
        <v/>
      </c>
      <c r="D368" s="393" t="str">
        <f t="shared" si="16"/>
        <v/>
      </c>
      <c r="E368" s="393" t="str">
        <f t="shared" si="17"/>
        <v/>
      </c>
      <c r="F368" s="397">
        <v>0</v>
      </c>
      <c r="G368" s="397">
        <v>0</v>
      </c>
      <c r="H368" s="397">
        <v>0</v>
      </c>
      <c r="I368" s="397">
        <v>0</v>
      </c>
      <c r="J368" s="397">
        <v>0</v>
      </c>
      <c r="K368" s="398">
        <v>0</v>
      </c>
      <c r="L368" s="400"/>
      <c r="M368" s="401">
        <v>0</v>
      </c>
    </row>
    <row r="369" spans="1:13" ht="16.5" hidden="1" x14ac:dyDescent="0.25">
      <c r="A369" s="396">
        <v>33</v>
      </c>
      <c r="B369" s="402">
        <v>0</v>
      </c>
      <c r="C369" s="393" t="str">
        <f t="shared" si="15"/>
        <v/>
      </c>
      <c r="D369" s="393" t="str">
        <f t="shared" si="16"/>
        <v/>
      </c>
      <c r="E369" s="393" t="str">
        <f t="shared" si="17"/>
        <v/>
      </c>
      <c r="F369" s="397">
        <v>0</v>
      </c>
      <c r="G369" s="397">
        <v>0</v>
      </c>
      <c r="H369" s="397">
        <v>0</v>
      </c>
      <c r="I369" s="397">
        <v>0</v>
      </c>
      <c r="J369" s="397">
        <v>0</v>
      </c>
      <c r="K369" s="398">
        <v>0</v>
      </c>
      <c r="L369" s="400"/>
      <c r="M369" s="401">
        <v>0</v>
      </c>
    </row>
    <row r="370" spans="1:13" ht="16.5" hidden="1" x14ac:dyDescent="0.25">
      <c r="A370" s="396">
        <v>34</v>
      </c>
      <c r="B370" s="402">
        <v>0</v>
      </c>
      <c r="C370" s="393" t="str">
        <f t="shared" si="15"/>
        <v/>
      </c>
      <c r="D370" s="393" t="str">
        <f t="shared" si="16"/>
        <v/>
      </c>
      <c r="E370" s="393" t="str">
        <f t="shared" si="17"/>
        <v/>
      </c>
      <c r="F370" s="397">
        <v>0</v>
      </c>
      <c r="G370" s="397">
        <v>0</v>
      </c>
      <c r="H370" s="397">
        <v>0</v>
      </c>
      <c r="I370" s="397">
        <v>0</v>
      </c>
      <c r="J370" s="397">
        <v>0</v>
      </c>
      <c r="K370" s="398">
        <v>0</v>
      </c>
      <c r="L370" s="400"/>
      <c r="M370" s="401">
        <v>0</v>
      </c>
    </row>
    <row r="371" spans="1:13" ht="16.5" hidden="1" x14ac:dyDescent="0.25">
      <c r="A371" s="396">
        <v>35</v>
      </c>
      <c r="B371" s="402">
        <v>0</v>
      </c>
      <c r="C371" s="393" t="str">
        <f t="shared" si="15"/>
        <v/>
      </c>
      <c r="D371" s="393" t="str">
        <f t="shared" si="16"/>
        <v/>
      </c>
      <c r="E371" s="393" t="str">
        <f t="shared" si="17"/>
        <v/>
      </c>
      <c r="F371" s="397">
        <v>0</v>
      </c>
      <c r="G371" s="397">
        <v>0</v>
      </c>
      <c r="H371" s="397">
        <v>0</v>
      </c>
      <c r="I371" s="397">
        <v>0</v>
      </c>
      <c r="J371" s="397">
        <v>0</v>
      </c>
      <c r="K371" s="398">
        <v>0</v>
      </c>
      <c r="L371" s="400"/>
      <c r="M371" s="401">
        <v>0</v>
      </c>
    </row>
    <row r="372" spans="1:13" ht="16.5" hidden="1" x14ac:dyDescent="0.25">
      <c r="A372" s="396">
        <v>36</v>
      </c>
      <c r="B372" s="402">
        <v>0</v>
      </c>
      <c r="C372" s="393" t="str">
        <f t="shared" si="15"/>
        <v/>
      </c>
      <c r="D372" s="393" t="str">
        <f t="shared" si="16"/>
        <v/>
      </c>
      <c r="E372" s="393" t="str">
        <f t="shared" si="17"/>
        <v/>
      </c>
      <c r="F372" s="397">
        <v>0</v>
      </c>
      <c r="G372" s="397">
        <v>0</v>
      </c>
      <c r="H372" s="397">
        <v>0</v>
      </c>
      <c r="I372" s="397">
        <v>0</v>
      </c>
      <c r="J372" s="397">
        <v>0</v>
      </c>
      <c r="K372" s="398">
        <v>0</v>
      </c>
      <c r="L372" s="400"/>
      <c r="M372" s="401">
        <v>0</v>
      </c>
    </row>
    <row r="373" spans="1:13" ht="16.5" hidden="1" x14ac:dyDescent="0.25">
      <c r="A373" s="396">
        <v>37</v>
      </c>
      <c r="B373" s="402">
        <v>0</v>
      </c>
      <c r="C373" s="393" t="str">
        <f t="shared" si="15"/>
        <v/>
      </c>
      <c r="D373" s="393" t="str">
        <f t="shared" si="16"/>
        <v/>
      </c>
      <c r="E373" s="393" t="str">
        <f t="shared" si="17"/>
        <v/>
      </c>
      <c r="F373" s="397">
        <v>0</v>
      </c>
      <c r="G373" s="397">
        <v>0</v>
      </c>
      <c r="H373" s="397">
        <v>0</v>
      </c>
      <c r="I373" s="397">
        <v>0</v>
      </c>
      <c r="J373" s="397">
        <v>0</v>
      </c>
      <c r="K373" s="398">
        <v>0</v>
      </c>
      <c r="L373" s="400"/>
      <c r="M373" s="401">
        <v>0</v>
      </c>
    </row>
    <row r="374" spans="1:13" ht="16.5" hidden="1" x14ac:dyDescent="0.25">
      <c r="A374" s="396">
        <v>38</v>
      </c>
      <c r="B374" s="402">
        <v>0</v>
      </c>
      <c r="C374" s="393" t="str">
        <f t="shared" si="15"/>
        <v/>
      </c>
      <c r="D374" s="393" t="str">
        <f t="shared" si="16"/>
        <v/>
      </c>
      <c r="E374" s="393" t="str">
        <f t="shared" si="17"/>
        <v/>
      </c>
      <c r="F374" s="397">
        <v>0</v>
      </c>
      <c r="G374" s="397">
        <v>0</v>
      </c>
      <c r="H374" s="397">
        <v>0</v>
      </c>
      <c r="I374" s="397">
        <v>0</v>
      </c>
      <c r="J374" s="397">
        <v>0</v>
      </c>
      <c r="K374" s="398">
        <v>0</v>
      </c>
      <c r="L374" s="400"/>
      <c r="M374" s="401">
        <v>0</v>
      </c>
    </row>
    <row r="375" spans="1:13" ht="16.5" hidden="1" x14ac:dyDescent="0.25">
      <c r="A375" s="396">
        <v>39</v>
      </c>
      <c r="B375" s="402">
        <v>0</v>
      </c>
      <c r="C375" s="393" t="str">
        <f t="shared" si="15"/>
        <v/>
      </c>
      <c r="D375" s="393" t="str">
        <f t="shared" si="16"/>
        <v/>
      </c>
      <c r="E375" s="393" t="str">
        <f t="shared" si="17"/>
        <v/>
      </c>
      <c r="F375" s="397">
        <v>0</v>
      </c>
      <c r="G375" s="397">
        <v>0</v>
      </c>
      <c r="H375" s="397">
        <v>0</v>
      </c>
      <c r="I375" s="397">
        <v>0</v>
      </c>
      <c r="J375" s="397">
        <v>0</v>
      </c>
      <c r="K375" s="398">
        <v>0</v>
      </c>
      <c r="L375" s="400"/>
      <c r="M375" s="401">
        <v>0</v>
      </c>
    </row>
    <row r="376" spans="1:13" ht="16.5" hidden="1" x14ac:dyDescent="0.25">
      <c r="A376" s="396">
        <v>40</v>
      </c>
      <c r="B376" s="402">
        <v>0</v>
      </c>
      <c r="C376" s="393" t="str">
        <f t="shared" si="15"/>
        <v/>
      </c>
      <c r="D376" s="393" t="str">
        <f t="shared" si="16"/>
        <v/>
      </c>
      <c r="E376" s="393" t="str">
        <f t="shared" si="17"/>
        <v/>
      </c>
      <c r="F376" s="397">
        <v>0</v>
      </c>
      <c r="G376" s="397">
        <v>0</v>
      </c>
      <c r="H376" s="397">
        <v>0</v>
      </c>
      <c r="I376" s="397">
        <v>0</v>
      </c>
      <c r="J376" s="397">
        <v>0</v>
      </c>
      <c r="K376" s="398">
        <v>0</v>
      </c>
      <c r="L376" s="400"/>
      <c r="M376" s="401">
        <v>0</v>
      </c>
    </row>
    <row r="377" spans="1:13" ht="16.5" x14ac:dyDescent="0.25">
      <c r="A377" s="396">
        <v>0</v>
      </c>
      <c r="B377" s="396" t="s">
        <v>596</v>
      </c>
      <c r="C377" s="393" t="str">
        <f t="shared" si="15"/>
        <v/>
      </c>
      <c r="D377" s="393" t="str">
        <f t="shared" si="16"/>
        <v/>
      </c>
      <c r="E377" s="393" t="str">
        <f t="shared" si="17"/>
        <v/>
      </c>
      <c r="F377" s="397">
        <v>0</v>
      </c>
      <c r="G377" s="397">
        <v>0</v>
      </c>
      <c r="H377" s="397">
        <v>0</v>
      </c>
      <c r="I377" s="397">
        <v>0</v>
      </c>
      <c r="J377" s="397">
        <v>0</v>
      </c>
      <c r="K377" s="398">
        <v>0</v>
      </c>
      <c r="L377" s="397">
        <v>0</v>
      </c>
      <c r="M377" s="397">
        <v>0</v>
      </c>
    </row>
    <row r="378" spans="1:13" ht="16.5" hidden="1" x14ac:dyDescent="0.25">
      <c r="A378" s="396">
        <v>1</v>
      </c>
      <c r="B378" s="402">
        <v>0</v>
      </c>
      <c r="C378" s="88"/>
      <c r="D378" s="88"/>
      <c r="E378" s="88"/>
      <c r="F378" s="397">
        <v>0</v>
      </c>
      <c r="G378" s="397">
        <v>0</v>
      </c>
      <c r="H378" s="397">
        <v>0</v>
      </c>
      <c r="I378" s="397">
        <v>0</v>
      </c>
      <c r="J378" s="397">
        <v>0</v>
      </c>
      <c r="K378" s="398">
        <v>0</v>
      </c>
      <c r="L378" s="400"/>
      <c r="M378" s="401">
        <v>0</v>
      </c>
    </row>
    <row r="379" spans="1:13" ht="16.5" hidden="1" x14ac:dyDescent="0.25">
      <c r="A379" s="396">
        <v>2</v>
      </c>
      <c r="B379" s="402">
        <v>0</v>
      </c>
      <c r="C379" s="88"/>
      <c r="D379" s="88"/>
      <c r="E379" s="88"/>
      <c r="F379" s="397">
        <v>0</v>
      </c>
      <c r="G379" s="397">
        <v>0</v>
      </c>
      <c r="H379" s="397">
        <v>0</v>
      </c>
      <c r="I379" s="397">
        <v>0</v>
      </c>
      <c r="J379" s="397">
        <v>0</v>
      </c>
      <c r="K379" s="398">
        <v>0</v>
      </c>
      <c r="L379" s="400"/>
      <c r="M379" s="401">
        <v>0</v>
      </c>
    </row>
    <row r="380" spans="1:13" ht="16.5" hidden="1" x14ac:dyDescent="0.25">
      <c r="A380" s="396">
        <v>3</v>
      </c>
      <c r="B380" s="402">
        <v>0</v>
      </c>
      <c r="C380" s="88"/>
      <c r="D380" s="88"/>
      <c r="E380" s="88"/>
      <c r="F380" s="397">
        <v>0</v>
      </c>
      <c r="G380" s="397">
        <v>0</v>
      </c>
      <c r="H380" s="397">
        <v>0</v>
      </c>
      <c r="I380" s="397">
        <v>0</v>
      </c>
      <c r="J380" s="397">
        <v>0</v>
      </c>
      <c r="K380" s="398">
        <v>0</v>
      </c>
      <c r="L380" s="400"/>
      <c r="M380" s="401">
        <v>0</v>
      </c>
    </row>
    <row r="381" spans="1:13" ht="16.5" hidden="1" x14ac:dyDescent="0.25">
      <c r="A381" s="396">
        <v>4</v>
      </c>
      <c r="B381" s="402">
        <v>0</v>
      </c>
      <c r="C381" s="88"/>
      <c r="D381" s="88"/>
      <c r="E381" s="88"/>
      <c r="F381" s="397">
        <v>0</v>
      </c>
      <c r="G381" s="397">
        <v>0</v>
      </c>
      <c r="H381" s="397">
        <v>0</v>
      </c>
      <c r="I381" s="397">
        <v>0</v>
      </c>
      <c r="J381" s="397">
        <v>0</v>
      </c>
      <c r="K381" s="398">
        <v>0</v>
      </c>
      <c r="L381" s="400"/>
      <c r="M381" s="401">
        <v>0</v>
      </c>
    </row>
    <row r="382" spans="1:13" ht="16.5" hidden="1" x14ac:dyDescent="0.25">
      <c r="A382" s="396">
        <v>5</v>
      </c>
      <c r="B382" s="402">
        <v>0</v>
      </c>
      <c r="C382" s="88"/>
      <c r="D382" s="88"/>
      <c r="E382" s="88"/>
      <c r="F382" s="397">
        <v>0</v>
      </c>
      <c r="G382" s="397">
        <v>0</v>
      </c>
      <c r="H382" s="397">
        <v>0</v>
      </c>
      <c r="I382" s="397">
        <v>0</v>
      </c>
      <c r="J382" s="397">
        <v>0</v>
      </c>
      <c r="K382" s="398">
        <v>0</v>
      </c>
      <c r="L382" s="400"/>
      <c r="M382" s="401">
        <v>0</v>
      </c>
    </row>
    <row r="383" spans="1:13" ht="16.5" hidden="1" x14ac:dyDescent="0.25">
      <c r="A383" s="396">
        <v>6</v>
      </c>
      <c r="B383" s="402">
        <v>0</v>
      </c>
      <c r="C383" s="88"/>
      <c r="D383" s="88"/>
      <c r="E383" s="88"/>
      <c r="F383" s="397">
        <v>0</v>
      </c>
      <c r="G383" s="397">
        <v>0</v>
      </c>
      <c r="H383" s="397">
        <v>0</v>
      </c>
      <c r="I383" s="397">
        <v>0</v>
      </c>
      <c r="J383" s="397">
        <v>0</v>
      </c>
      <c r="K383" s="398">
        <v>0</v>
      </c>
      <c r="L383" s="400"/>
      <c r="M383" s="401">
        <v>0</v>
      </c>
    </row>
    <row r="384" spans="1:13" ht="16.5" hidden="1" x14ac:dyDescent="0.25">
      <c r="A384" s="396">
        <v>7</v>
      </c>
      <c r="B384" s="402">
        <v>0</v>
      </c>
      <c r="C384" s="88"/>
      <c r="D384" s="88"/>
      <c r="E384" s="88"/>
      <c r="F384" s="397">
        <v>0</v>
      </c>
      <c r="G384" s="397">
        <v>0</v>
      </c>
      <c r="H384" s="397">
        <v>0</v>
      </c>
      <c r="I384" s="397">
        <v>0</v>
      </c>
      <c r="J384" s="397">
        <v>0</v>
      </c>
      <c r="K384" s="398">
        <v>0</v>
      </c>
      <c r="L384" s="400"/>
      <c r="M384" s="401">
        <v>0</v>
      </c>
    </row>
    <row r="385" spans="1:13" ht="16.5" hidden="1" x14ac:dyDescent="0.25">
      <c r="A385" s="396">
        <v>8</v>
      </c>
      <c r="B385" s="402">
        <v>0</v>
      </c>
      <c r="C385" s="88"/>
      <c r="D385" s="88"/>
      <c r="E385" s="88"/>
      <c r="F385" s="397">
        <v>0</v>
      </c>
      <c r="G385" s="397">
        <v>0</v>
      </c>
      <c r="H385" s="397">
        <v>0</v>
      </c>
      <c r="I385" s="397">
        <v>0</v>
      </c>
      <c r="J385" s="397">
        <v>0</v>
      </c>
      <c r="K385" s="398">
        <v>0</v>
      </c>
      <c r="L385" s="400"/>
      <c r="M385" s="401">
        <v>0</v>
      </c>
    </row>
    <row r="386" spans="1:13" ht="16.5" hidden="1" x14ac:dyDescent="0.25">
      <c r="A386" s="396">
        <v>9</v>
      </c>
      <c r="B386" s="402">
        <v>0</v>
      </c>
      <c r="C386" s="88"/>
      <c r="D386" s="88"/>
      <c r="E386" s="88"/>
      <c r="F386" s="397">
        <v>0</v>
      </c>
      <c r="G386" s="397">
        <v>0</v>
      </c>
      <c r="H386" s="397">
        <v>0</v>
      </c>
      <c r="I386" s="397">
        <v>0</v>
      </c>
      <c r="J386" s="397">
        <v>0</v>
      </c>
      <c r="K386" s="398">
        <v>0</v>
      </c>
      <c r="L386" s="400"/>
      <c r="M386" s="401">
        <v>0</v>
      </c>
    </row>
    <row r="387" spans="1:13" ht="16.5" hidden="1" x14ac:dyDescent="0.25">
      <c r="A387" s="396">
        <v>10</v>
      </c>
      <c r="B387" s="402">
        <v>0</v>
      </c>
      <c r="C387" s="88"/>
      <c r="D387" s="88"/>
      <c r="E387" s="88"/>
      <c r="F387" s="397">
        <v>0</v>
      </c>
      <c r="G387" s="397">
        <v>0</v>
      </c>
      <c r="H387" s="397">
        <v>0</v>
      </c>
      <c r="I387" s="397">
        <v>0</v>
      </c>
      <c r="J387" s="397">
        <v>0</v>
      </c>
      <c r="K387" s="398">
        <v>0</v>
      </c>
      <c r="L387" s="400"/>
      <c r="M387" s="401">
        <v>0</v>
      </c>
    </row>
    <row r="388" spans="1:13" ht="16.5" hidden="1" x14ac:dyDescent="0.25">
      <c r="A388" s="396">
        <v>11</v>
      </c>
      <c r="B388" s="402">
        <v>0</v>
      </c>
      <c r="C388" s="88"/>
      <c r="D388" s="88"/>
      <c r="E388" s="88"/>
      <c r="F388" s="397">
        <v>0</v>
      </c>
      <c r="G388" s="397">
        <v>0</v>
      </c>
      <c r="H388" s="397">
        <v>0</v>
      </c>
      <c r="I388" s="397">
        <v>0</v>
      </c>
      <c r="J388" s="397">
        <v>0</v>
      </c>
      <c r="K388" s="398">
        <v>0</v>
      </c>
      <c r="L388" s="400"/>
      <c r="M388" s="401">
        <v>0</v>
      </c>
    </row>
    <row r="389" spans="1:13" ht="16.5" hidden="1" x14ac:dyDescent="0.25">
      <c r="A389" s="396">
        <v>12</v>
      </c>
      <c r="B389" s="402">
        <v>0</v>
      </c>
      <c r="C389" s="88"/>
      <c r="D389" s="88"/>
      <c r="E389" s="88"/>
      <c r="F389" s="397">
        <v>0</v>
      </c>
      <c r="G389" s="397">
        <v>0</v>
      </c>
      <c r="H389" s="397">
        <v>0</v>
      </c>
      <c r="I389" s="397">
        <v>0</v>
      </c>
      <c r="J389" s="397">
        <v>0</v>
      </c>
      <c r="K389" s="398">
        <v>0</v>
      </c>
      <c r="L389" s="400"/>
      <c r="M389" s="401">
        <v>0</v>
      </c>
    </row>
    <row r="390" spans="1:13" ht="16.5" hidden="1" x14ac:dyDescent="0.25">
      <c r="A390" s="396">
        <v>13</v>
      </c>
      <c r="B390" s="402">
        <v>0</v>
      </c>
      <c r="C390" s="88"/>
      <c r="D390" s="88"/>
      <c r="E390" s="88"/>
      <c r="F390" s="397">
        <v>0</v>
      </c>
      <c r="G390" s="397">
        <v>0</v>
      </c>
      <c r="H390" s="397">
        <v>0</v>
      </c>
      <c r="I390" s="397">
        <v>0</v>
      </c>
      <c r="J390" s="397">
        <v>0</v>
      </c>
      <c r="K390" s="398">
        <v>0</v>
      </c>
      <c r="L390" s="400"/>
      <c r="M390" s="401">
        <v>0</v>
      </c>
    </row>
    <row r="391" spans="1:13" ht="16.5" hidden="1" x14ac:dyDescent="0.25">
      <c r="A391" s="396">
        <v>14</v>
      </c>
      <c r="B391" s="402">
        <v>0</v>
      </c>
      <c r="C391" s="88"/>
      <c r="D391" s="88"/>
      <c r="E391" s="88"/>
      <c r="F391" s="397">
        <v>0</v>
      </c>
      <c r="G391" s="397">
        <v>0</v>
      </c>
      <c r="H391" s="397">
        <v>0</v>
      </c>
      <c r="I391" s="397">
        <v>0</v>
      </c>
      <c r="J391" s="397">
        <v>0</v>
      </c>
      <c r="K391" s="398">
        <v>0</v>
      </c>
      <c r="L391" s="400"/>
      <c r="M391" s="401">
        <v>0</v>
      </c>
    </row>
    <row r="392" spans="1:13" ht="16.5" hidden="1" x14ac:dyDescent="0.25">
      <c r="A392" s="396">
        <v>15</v>
      </c>
      <c r="B392" s="402">
        <v>0</v>
      </c>
      <c r="C392" s="88"/>
      <c r="D392" s="88"/>
      <c r="E392" s="88"/>
      <c r="F392" s="397">
        <v>0</v>
      </c>
      <c r="G392" s="397">
        <v>0</v>
      </c>
      <c r="H392" s="397">
        <v>0</v>
      </c>
      <c r="I392" s="397">
        <v>0</v>
      </c>
      <c r="J392" s="397">
        <v>0</v>
      </c>
      <c r="K392" s="398">
        <v>0</v>
      </c>
      <c r="L392" s="400"/>
      <c r="M392" s="401">
        <v>0</v>
      </c>
    </row>
    <row r="393" spans="1:13" ht="16.5" hidden="1" x14ac:dyDescent="0.25">
      <c r="A393" s="396">
        <v>16</v>
      </c>
      <c r="B393" s="402">
        <v>0</v>
      </c>
      <c r="C393" s="88"/>
      <c r="D393" s="88"/>
      <c r="E393" s="88"/>
      <c r="F393" s="397">
        <v>0</v>
      </c>
      <c r="G393" s="397">
        <v>0</v>
      </c>
      <c r="H393" s="397">
        <v>0</v>
      </c>
      <c r="I393" s="397">
        <v>0</v>
      </c>
      <c r="J393" s="397">
        <v>0</v>
      </c>
      <c r="K393" s="398">
        <v>0</v>
      </c>
      <c r="L393" s="400"/>
      <c r="M393" s="401">
        <v>0</v>
      </c>
    </row>
    <row r="394" spans="1:13" ht="16.5" hidden="1" x14ac:dyDescent="0.25">
      <c r="A394" s="396">
        <v>17</v>
      </c>
      <c r="B394" s="402">
        <v>0</v>
      </c>
      <c r="C394" s="88"/>
      <c r="D394" s="88"/>
      <c r="E394" s="88"/>
      <c r="F394" s="397">
        <v>0</v>
      </c>
      <c r="G394" s="397">
        <v>0</v>
      </c>
      <c r="H394" s="397">
        <v>0</v>
      </c>
      <c r="I394" s="397">
        <v>0</v>
      </c>
      <c r="J394" s="397">
        <v>0</v>
      </c>
      <c r="K394" s="398">
        <v>0</v>
      </c>
      <c r="L394" s="400"/>
      <c r="M394" s="401">
        <v>0</v>
      </c>
    </row>
    <row r="395" spans="1:13" ht="16.5" hidden="1" x14ac:dyDescent="0.25">
      <c r="A395" s="396">
        <v>18</v>
      </c>
      <c r="B395" s="402">
        <v>0</v>
      </c>
      <c r="C395" s="88"/>
      <c r="D395" s="88"/>
      <c r="E395" s="88"/>
      <c r="F395" s="397">
        <v>0</v>
      </c>
      <c r="G395" s="397">
        <v>0</v>
      </c>
      <c r="H395" s="397">
        <v>0</v>
      </c>
      <c r="I395" s="397">
        <v>0</v>
      </c>
      <c r="J395" s="397">
        <v>0</v>
      </c>
      <c r="K395" s="398">
        <v>0</v>
      </c>
      <c r="L395" s="400"/>
      <c r="M395" s="401">
        <v>0</v>
      </c>
    </row>
    <row r="396" spans="1:13" ht="16.5" hidden="1" x14ac:dyDescent="0.25">
      <c r="A396" s="396">
        <v>19</v>
      </c>
      <c r="B396" s="402">
        <v>0</v>
      </c>
      <c r="C396" s="88"/>
      <c r="D396" s="88"/>
      <c r="E396" s="88"/>
      <c r="F396" s="397">
        <v>0</v>
      </c>
      <c r="G396" s="397">
        <v>0</v>
      </c>
      <c r="H396" s="397">
        <v>0</v>
      </c>
      <c r="I396" s="397">
        <v>0</v>
      </c>
      <c r="J396" s="397">
        <v>0</v>
      </c>
      <c r="K396" s="398">
        <v>0</v>
      </c>
      <c r="L396" s="400"/>
      <c r="M396" s="401">
        <v>0</v>
      </c>
    </row>
    <row r="397" spans="1:13" ht="16.5" hidden="1" x14ac:dyDescent="0.25">
      <c r="A397" s="396">
        <v>20</v>
      </c>
      <c r="B397" s="402">
        <v>0</v>
      </c>
      <c r="C397" s="88"/>
      <c r="D397" s="88"/>
      <c r="E397" s="88"/>
      <c r="F397" s="397">
        <v>0</v>
      </c>
      <c r="G397" s="397">
        <v>0</v>
      </c>
      <c r="H397" s="397">
        <v>0</v>
      </c>
      <c r="I397" s="397">
        <v>0</v>
      </c>
      <c r="J397" s="397">
        <v>0</v>
      </c>
      <c r="K397" s="398">
        <v>0</v>
      </c>
      <c r="L397" s="400"/>
      <c r="M397" s="401">
        <v>0</v>
      </c>
    </row>
    <row r="398" spans="1:13" ht="16.5" hidden="1" x14ac:dyDescent="0.25">
      <c r="A398" s="396">
        <v>21</v>
      </c>
      <c r="B398" s="402">
        <v>0</v>
      </c>
      <c r="C398" s="88"/>
      <c r="D398" s="88"/>
      <c r="E398" s="88"/>
      <c r="F398" s="397">
        <v>0</v>
      </c>
      <c r="G398" s="397">
        <v>0</v>
      </c>
      <c r="H398" s="397">
        <v>0</v>
      </c>
      <c r="I398" s="397">
        <v>0</v>
      </c>
      <c r="J398" s="397">
        <v>0</v>
      </c>
      <c r="K398" s="398">
        <v>0</v>
      </c>
      <c r="L398" s="400"/>
      <c r="M398" s="401">
        <v>0</v>
      </c>
    </row>
    <row r="399" spans="1:13" ht="16.5" hidden="1" x14ac:dyDescent="0.25">
      <c r="A399" s="396">
        <v>22</v>
      </c>
      <c r="B399" s="402">
        <v>0</v>
      </c>
      <c r="C399" s="88"/>
      <c r="D399" s="88"/>
      <c r="E399" s="88"/>
      <c r="F399" s="397">
        <v>0</v>
      </c>
      <c r="G399" s="397">
        <v>0</v>
      </c>
      <c r="H399" s="397">
        <v>0</v>
      </c>
      <c r="I399" s="397">
        <v>0</v>
      </c>
      <c r="J399" s="397">
        <v>0</v>
      </c>
      <c r="K399" s="398">
        <v>0</v>
      </c>
      <c r="L399" s="400"/>
      <c r="M399" s="401">
        <v>0</v>
      </c>
    </row>
    <row r="400" spans="1:13" ht="16.5" hidden="1" x14ac:dyDescent="0.25">
      <c r="A400" s="396">
        <v>23</v>
      </c>
      <c r="B400" s="402">
        <v>0</v>
      </c>
      <c r="C400" s="88"/>
      <c r="D400" s="88"/>
      <c r="E400" s="88"/>
      <c r="F400" s="397">
        <v>0</v>
      </c>
      <c r="G400" s="397">
        <v>0</v>
      </c>
      <c r="H400" s="397">
        <v>0</v>
      </c>
      <c r="I400" s="397">
        <v>0</v>
      </c>
      <c r="J400" s="397">
        <v>0</v>
      </c>
      <c r="K400" s="398">
        <v>0</v>
      </c>
      <c r="L400" s="400"/>
      <c r="M400" s="401">
        <v>0</v>
      </c>
    </row>
    <row r="401" spans="1:13" ht="16.5" hidden="1" x14ac:dyDescent="0.25">
      <c r="A401" s="396">
        <v>24</v>
      </c>
      <c r="B401" s="402">
        <v>0</v>
      </c>
      <c r="C401" s="88"/>
      <c r="D401" s="88"/>
      <c r="E401" s="88"/>
      <c r="F401" s="397">
        <v>0</v>
      </c>
      <c r="G401" s="397">
        <v>0</v>
      </c>
      <c r="H401" s="397">
        <v>0</v>
      </c>
      <c r="I401" s="397">
        <v>0</v>
      </c>
      <c r="J401" s="397">
        <v>0</v>
      </c>
      <c r="K401" s="398">
        <v>0</v>
      </c>
      <c r="L401" s="400"/>
      <c r="M401" s="401">
        <v>0</v>
      </c>
    </row>
    <row r="402" spans="1:13" ht="16.5" hidden="1" x14ac:dyDescent="0.25">
      <c r="A402" s="396">
        <v>25</v>
      </c>
      <c r="B402" s="402">
        <v>0</v>
      </c>
      <c r="C402" s="88"/>
      <c r="D402" s="88"/>
      <c r="E402" s="88"/>
      <c r="F402" s="397">
        <v>0</v>
      </c>
      <c r="G402" s="397">
        <v>0</v>
      </c>
      <c r="H402" s="397">
        <v>0</v>
      </c>
      <c r="I402" s="397">
        <v>0</v>
      </c>
      <c r="J402" s="397">
        <v>0</v>
      </c>
      <c r="K402" s="398">
        <v>0</v>
      </c>
      <c r="L402" s="400"/>
      <c r="M402" s="401">
        <v>0</v>
      </c>
    </row>
    <row r="403" spans="1:13" ht="16.5" hidden="1" x14ac:dyDescent="0.25">
      <c r="A403" s="396">
        <v>26</v>
      </c>
      <c r="B403" s="402">
        <v>0</v>
      </c>
      <c r="C403" s="88"/>
      <c r="D403" s="88"/>
      <c r="E403" s="88"/>
      <c r="F403" s="397">
        <v>0</v>
      </c>
      <c r="G403" s="397">
        <v>0</v>
      </c>
      <c r="H403" s="397">
        <v>0</v>
      </c>
      <c r="I403" s="397">
        <v>0</v>
      </c>
      <c r="J403" s="397">
        <v>0</v>
      </c>
      <c r="K403" s="398">
        <v>0</v>
      </c>
      <c r="L403" s="400"/>
      <c r="M403" s="401">
        <v>0</v>
      </c>
    </row>
    <row r="404" spans="1:13" ht="16.5" hidden="1" x14ac:dyDescent="0.25">
      <c r="A404" s="396">
        <v>27</v>
      </c>
      <c r="B404" s="402">
        <v>0</v>
      </c>
      <c r="C404" s="88"/>
      <c r="D404" s="88"/>
      <c r="E404" s="88"/>
      <c r="F404" s="397">
        <v>0</v>
      </c>
      <c r="G404" s="397">
        <v>0</v>
      </c>
      <c r="H404" s="397">
        <v>0</v>
      </c>
      <c r="I404" s="397">
        <v>0</v>
      </c>
      <c r="J404" s="397">
        <v>0</v>
      </c>
      <c r="K404" s="398">
        <v>0</v>
      </c>
      <c r="L404" s="400"/>
      <c r="M404" s="401">
        <v>0</v>
      </c>
    </row>
    <row r="405" spans="1:13" ht="16.5" hidden="1" x14ac:dyDescent="0.25">
      <c r="A405" s="396">
        <v>28</v>
      </c>
      <c r="B405" s="402">
        <v>0</v>
      </c>
      <c r="C405" s="88"/>
      <c r="D405" s="88"/>
      <c r="E405" s="88"/>
      <c r="F405" s="397">
        <v>0</v>
      </c>
      <c r="G405" s="397">
        <v>0</v>
      </c>
      <c r="H405" s="397">
        <v>0</v>
      </c>
      <c r="I405" s="397">
        <v>0</v>
      </c>
      <c r="J405" s="397">
        <v>0</v>
      </c>
      <c r="K405" s="398">
        <v>0</v>
      </c>
      <c r="L405" s="400"/>
      <c r="M405" s="401">
        <v>0</v>
      </c>
    </row>
    <row r="406" spans="1:13" ht="16.5" hidden="1" x14ac:dyDescent="0.25">
      <c r="A406" s="396">
        <v>29</v>
      </c>
      <c r="B406" s="402">
        <v>0</v>
      </c>
      <c r="C406" s="88"/>
      <c r="D406" s="88"/>
      <c r="E406" s="88"/>
      <c r="F406" s="397">
        <v>0</v>
      </c>
      <c r="G406" s="397">
        <v>0</v>
      </c>
      <c r="H406" s="397">
        <v>0</v>
      </c>
      <c r="I406" s="397">
        <v>0</v>
      </c>
      <c r="J406" s="397">
        <v>0</v>
      </c>
      <c r="K406" s="398">
        <v>0</v>
      </c>
      <c r="L406" s="400"/>
      <c r="M406" s="401">
        <v>0</v>
      </c>
    </row>
    <row r="407" spans="1:13" ht="16.5" hidden="1" x14ac:dyDescent="0.25">
      <c r="A407" s="396">
        <v>30</v>
      </c>
      <c r="B407" s="402">
        <v>0</v>
      </c>
      <c r="C407" s="88"/>
      <c r="D407" s="88"/>
      <c r="E407" s="88"/>
      <c r="F407" s="397">
        <v>0</v>
      </c>
      <c r="G407" s="397">
        <v>0</v>
      </c>
      <c r="H407" s="397">
        <v>0</v>
      </c>
      <c r="I407" s="397">
        <v>0</v>
      </c>
      <c r="J407" s="397">
        <v>0</v>
      </c>
      <c r="K407" s="398">
        <v>0</v>
      </c>
      <c r="L407" s="400"/>
      <c r="M407" s="401">
        <v>0</v>
      </c>
    </row>
    <row r="408" spans="1:13" ht="16.5" hidden="1" x14ac:dyDescent="0.25">
      <c r="A408" s="396">
        <v>31</v>
      </c>
      <c r="B408" s="402">
        <v>0</v>
      </c>
      <c r="C408" s="88"/>
      <c r="D408" s="88"/>
      <c r="E408" s="88"/>
      <c r="F408" s="397">
        <v>0</v>
      </c>
      <c r="G408" s="397">
        <v>0</v>
      </c>
      <c r="H408" s="397">
        <v>0</v>
      </c>
      <c r="I408" s="397">
        <v>0</v>
      </c>
      <c r="J408" s="397">
        <v>0</v>
      </c>
      <c r="K408" s="398">
        <v>0</v>
      </c>
      <c r="L408" s="400"/>
      <c r="M408" s="401">
        <v>0</v>
      </c>
    </row>
    <row r="409" spans="1:13" ht="16.5" hidden="1" x14ac:dyDescent="0.25">
      <c r="A409" s="396">
        <v>32</v>
      </c>
      <c r="B409" s="402">
        <v>0</v>
      </c>
      <c r="C409" s="88"/>
      <c r="D409" s="88"/>
      <c r="E409" s="88"/>
      <c r="F409" s="397">
        <v>0</v>
      </c>
      <c r="G409" s="397">
        <v>0</v>
      </c>
      <c r="H409" s="397">
        <v>0</v>
      </c>
      <c r="I409" s="397">
        <v>0</v>
      </c>
      <c r="J409" s="397">
        <v>0</v>
      </c>
      <c r="K409" s="398">
        <v>0</v>
      </c>
      <c r="L409" s="400"/>
      <c r="M409" s="401">
        <v>0</v>
      </c>
    </row>
    <row r="410" spans="1:13" ht="16.5" hidden="1" x14ac:dyDescent="0.25">
      <c r="A410" s="396">
        <v>33</v>
      </c>
      <c r="B410" s="402">
        <v>0</v>
      </c>
      <c r="C410" s="88"/>
      <c r="D410" s="88"/>
      <c r="E410" s="88"/>
      <c r="F410" s="397">
        <v>0</v>
      </c>
      <c r="G410" s="397">
        <v>0</v>
      </c>
      <c r="H410" s="397">
        <v>0</v>
      </c>
      <c r="I410" s="397">
        <v>0</v>
      </c>
      <c r="J410" s="397">
        <v>0</v>
      </c>
      <c r="K410" s="398">
        <v>0</v>
      </c>
      <c r="L410" s="400"/>
      <c r="M410" s="401">
        <v>0</v>
      </c>
    </row>
    <row r="411" spans="1:13" ht="16.5" hidden="1" x14ac:dyDescent="0.25">
      <c r="A411" s="396">
        <v>34</v>
      </c>
      <c r="B411" s="402">
        <v>0</v>
      </c>
      <c r="C411" s="88"/>
      <c r="D411" s="88"/>
      <c r="E411" s="88"/>
      <c r="F411" s="397">
        <v>0</v>
      </c>
      <c r="G411" s="397">
        <v>0</v>
      </c>
      <c r="H411" s="397">
        <v>0</v>
      </c>
      <c r="I411" s="397">
        <v>0</v>
      </c>
      <c r="J411" s="397">
        <v>0</v>
      </c>
      <c r="K411" s="398">
        <v>0</v>
      </c>
      <c r="L411" s="400"/>
      <c r="M411" s="401">
        <v>0</v>
      </c>
    </row>
    <row r="412" spans="1:13" ht="16.5" hidden="1" x14ac:dyDescent="0.25">
      <c r="A412" s="396">
        <v>35</v>
      </c>
      <c r="B412" s="402">
        <v>0</v>
      </c>
      <c r="C412" s="88"/>
      <c r="D412" s="88"/>
      <c r="E412" s="88"/>
      <c r="F412" s="397">
        <v>0</v>
      </c>
      <c r="G412" s="397">
        <v>0</v>
      </c>
      <c r="H412" s="397">
        <v>0</v>
      </c>
      <c r="I412" s="397">
        <v>0</v>
      </c>
      <c r="J412" s="397">
        <v>0</v>
      </c>
      <c r="K412" s="398">
        <v>0</v>
      </c>
      <c r="L412" s="400"/>
      <c r="M412" s="401">
        <v>0</v>
      </c>
    </row>
    <row r="413" spans="1:13" ht="16.5" hidden="1" x14ac:dyDescent="0.25">
      <c r="A413" s="396">
        <v>36</v>
      </c>
      <c r="B413" s="402">
        <v>0</v>
      </c>
      <c r="C413" s="88"/>
      <c r="D413" s="88"/>
      <c r="E413" s="88"/>
      <c r="F413" s="397">
        <v>0</v>
      </c>
      <c r="G413" s="397">
        <v>0</v>
      </c>
      <c r="H413" s="397">
        <v>0</v>
      </c>
      <c r="I413" s="397">
        <v>0</v>
      </c>
      <c r="J413" s="397">
        <v>0</v>
      </c>
      <c r="K413" s="398">
        <v>0</v>
      </c>
      <c r="L413" s="400"/>
      <c r="M413" s="401">
        <v>0</v>
      </c>
    </row>
    <row r="414" spans="1:13" ht="16.5" hidden="1" x14ac:dyDescent="0.25">
      <c r="A414" s="396">
        <v>37</v>
      </c>
      <c r="B414" s="402">
        <v>0</v>
      </c>
      <c r="C414" s="88"/>
      <c r="D414" s="88"/>
      <c r="E414" s="88"/>
      <c r="F414" s="397">
        <v>0</v>
      </c>
      <c r="G414" s="397">
        <v>0</v>
      </c>
      <c r="H414" s="397">
        <v>0</v>
      </c>
      <c r="I414" s="397">
        <v>0</v>
      </c>
      <c r="J414" s="397">
        <v>0</v>
      </c>
      <c r="K414" s="398">
        <v>0</v>
      </c>
      <c r="L414" s="400"/>
      <c r="M414" s="401">
        <v>0</v>
      </c>
    </row>
    <row r="415" spans="1:13" ht="16.5" hidden="1" x14ac:dyDescent="0.25">
      <c r="A415" s="396">
        <v>38</v>
      </c>
      <c r="B415" s="402">
        <v>0</v>
      </c>
      <c r="C415" s="88"/>
      <c r="D415" s="88"/>
      <c r="E415" s="88"/>
      <c r="F415" s="397">
        <v>0</v>
      </c>
      <c r="G415" s="397">
        <v>0</v>
      </c>
      <c r="H415" s="397">
        <v>0</v>
      </c>
      <c r="I415" s="397">
        <v>0</v>
      </c>
      <c r="J415" s="397">
        <v>0</v>
      </c>
      <c r="K415" s="398">
        <v>0</v>
      </c>
      <c r="L415" s="400"/>
      <c r="M415" s="401">
        <v>0</v>
      </c>
    </row>
    <row r="416" spans="1:13" ht="16.5" hidden="1" x14ac:dyDescent="0.25">
      <c r="A416" s="396">
        <v>39</v>
      </c>
      <c r="B416" s="402">
        <v>0</v>
      </c>
      <c r="C416" s="88"/>
      <c r="D416" s="88"/>
      <c r="E416" s="88"/>
      <c r="F416" s="397">
        <v>0</v>
      </c>
      <c r="G416" s="397">
        <v>0</v>
      </c>
      <c r="H416" s="397">
        <v>0</v>
      </c>
      <c r="I416" s="397">
        <v>0</v>
      </c>
      <c r="J416" s="397">
        <v>0</v>
      </c>
      <c r="K416" s="398">
        <v>0</v>
      </c>
      <c r="L416" s="400"/>
      <c r="M416" s="401">
        <v>0</v>
      </c>
    </row>
    <row r="417" spans="1:13" ht="16.5" hidden="1" x14ac:dyDescent="0.25">
      <c r="A417" s="396">
        <v>40</v>
      </c>
      <c r="B417" s="402">
        <v>0</v>
      </c>
      <c r="C417" s="88"/>
      <c r="D417" s="88"/>
      <c r="E417" s="88"/>
      <c r="F417" s="397">
        <v>0</v>
      </c>
      <c r="G417" s="397">
        <v>0</v>
      </c>
      <c r="H417" s="397">
        <v>0</v>
      </c>
      <c r="I417" s="397">
        <v>0</v>
      </c>
      <c r="J417" s="397">
        <v>0</v>
      </c>
      <c r="K417" s="398">
        <v>0</v>
      </c>
      <c r="L417" s="400"/>
      <c r="M417" s="401">
        <v>0</v>
      </c>
    </row>
    <row r="418" spans="1:13" ht="17.25" x14ac:dyDescent="0.3">
      <c r="A418" s="88"/>
      <c r="B418" s="403" t="s">
        <v>483</v>
      </c>
      <c r="C418" s="406">
        <f>COUNTIF(C7:C377,"X")-10</f>
        <v>27</v>
      </c>
      <c r="D418" s="404">
        <v>0</v>
      </c>
      <c r="E418" s="404">
        <v>0</v>
      </c>
      <c r="F418" s="404">
        <v>10885</v>
      </c>
      <c r="G418" s="404">
        <v>9740</v>
      </c>
      <c r="H418" s="404">
        <v>1145</v>
      </c>
      <c r="I418" s="404">
        <v>1145</v>
      </c>
      <c r="J418" s="404">
        <v>0</v>
      </c>
      <c r="K418" s="405">
        <v>0.26634100953710166</v>
      </c>
      <c r="L418" s="404">
        <v>0</v>
      </c>
      <c r="M418" s="404">
        <v>4299</v>
      </c>
    </row>
    <row r="419" spans="1:13" x14ac:dyDescent="0.25">
      <c r="M419"/>
    </row>
  </sheetData>
  <mergeCells count="14">
    <mergeCell ref="G5:G6"/>
    <mergeCell ref="H5:K5"/>
    <mergeCell ref="L5:L6"/>
    <mergeCell ref="M5:M6"/>
    <mergeCell ref="C1:L2"/>
    <mergeCell ref="C3:L3"/>
    <mergeCell ref="A4:A6"/>
    <mergeCell ref="B4:B6"/>
    <mergeCell ref="C4:E4"/>
    <mergeCell ref="F4:L4"/>
    <mergeCell ref="C5:C6"/>
    <mergeCell ref="D5:D6"/>
    <mergeCell ref="E5:E6"/>
    <mergeCell ref="F5:F6"/>
  </mergeCells>
  <conditionalFormatting sqref="I1:J7">
    <cfRule type="cellIs" priority="1" operator="between">
      <formula>$C$11</formula>
      <formula>$D$11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opLeftCell="A7" zoomScaleNormal="100" workbookViewId="0">
      <selection activeCell="M37" sqref="M37"/>
    </sheetView>
  </sheetViews>
  <sheetFormatPr defaultRowHeight="15" x14ac:dyDescent="0.25"/>
  <cols>
    <col min="1" max="1" width="5.140625" customWidth="1"/>
    <col min="2" max="2" width="21.7109375" customWidth="1"/>
    <col min="3" max="15" width="7.28515625" customWidth="1"/>
  </cols>
  <sheetData>
    <row r="1" spans="1:15" x14ac:dyDescent="0.25">
      <c r="A1" s="252" t="s">
        <v>371</v>
      </c>
      <c r="B1" s="252"/>
      <c r="C1" s="2"/>
      <c r="D1" s="2"/>
      <c r="E1" s="2"/>
      <c r="F1" s="2"/>
      <c r="G1" s="2"/>
      <c r="H1" s="2"/>
      <c r="I1" s="2"/>
      <c r="J1" s="2"/>
      <c r="K1" s="2"/>
      <c r="M1" s="16"/>
      <c r="N1" s="251" t="s">
        <v>20</v>
      </c>
      <c r="O1" s="251"/>
    </row>
    <row r="2" spans="1:15" x14ac:dyDescent="0.25">
      <c r="A2" s="252" t="s">
        <v>372</v>
      </c>
      <c r="B2" s="252"/>
      <c r="C2" s="64"/>
      <c r="D2" s="64"/>
      <c r="E2" s="64"/>
      <c r="F2" s="64"/>
      <c r="G2" s="64"/>
      <c r="H2" s="64"/>
      <c r="I2" s="64"/>
      <c r="J2" s="64"/>
      <c r="K2" s="64"/>
      <c r="M2" s="63"/>
      <c r="N2" s="63"/>
      <c r="O2" s="63"/>
    </row>
    <row r="3" spans="1:15" ht="48.75" customHeight="1" x14ac:dyDescent="0.25">
      <c r="A3" s="249" t="s">
        <v>459</v>
      </c>
      <c r="B3" s="249"/>
      <c r="C3" s="249"/>
      <c r="D3" s="249"/>
      <c r="E3" s="249"/>
      <c r="F3" s="249"/>
      <c r="G3" s="249"/>
      <c r="H3" s="249"/>
      <c r="I3" s="249"/>
      <c r="J3" s="249"/>
      <c r="K3" s="249"/>
      <c r="L3" s="249"/>
      <c r="M3" s="249"/>
      <c r="N3" s="249"/>
      <c r="O3" s="249"/>
    </row>
    <row r="4" spans="1:15" ht="10.5" customHeight="1" x14ac:dyDescent="0.25">
      <c r="C4" s="250"/>
      <c r="D4" s="250"/>
      <c r="E4" s="250"/>
      <c r="F4" s="250"/>
      <c r="G4" s="250"/>
      <c r="H4" s="250"/>
      <c r="I4" s="250"/>
      <c r="J4" s="250"/>
      <c r="K4" s="250"/>
      <c r="L4" s="250"/>
      <c r="M4" s="250"/>
    </row>
    <row r="5" spans="1:15" s="1" customFormat="1" ht="24" customHeight="1" x14ac:dyDescent="0.2">
      <c r="A5" s="243" t="s">
        <v>15</v>
      </c>
      <c r="B5" s="243" t="s">
        <v>180</v>
      </c>
      <c r="C5" s="236" t="s">
        <v>2</v>
      </c>
      <c r="D5" s="236"/>
      <c r="E5" s="236"/>
      <c r="F5" s="236" t="s">
        <v>13</v>
      </c>
      <c r="G5" s="236"/>
      <c r="H5" s="236"/>
      <c r="I5" s="236"/>
      <c r="J5" s="236" t="s">
        <v>3</v>
      </c>
      <c r="K5" s="236"/>
      <c r="L5" s="236"/>
      <c r="M5" s="243" t="s">
        <v>11</v>
      </c>
      <c r="N5" s="243" t="s">
        <v>12</v>
      </c>
      <c r="O5" s="243" t="s">
        <v>65</v>
      </c>
    </row>
    <row r="6" spans="1:15" s="1" customFormat="1" ht="14.25" x14ac:dyDescent="0.2">
      <c r="A6" s="244"/>
      <c r="B6" s="244"/>
      <c r="C6" s="236" t="s">
        <v>4</v>
      </c>
      <c r="D6" s="240" t="s">
        <v>5</v>
      </c>
      <c r="E6" s="240"/>
      <c r="F6" s="236" t="s">
        <v>4</v>
      </c>
      <c r="G6" s="237" t="s">
        <v>5</v>
      </c>
      <c r="H6" s="238"/>
      <c r="I6" s="239"/>
      <c r="J6" s="236" t="s">
        <v>4</v>
      </c>
      <c r="K6" s="240" t="s">
        <v>5</v>
      </c>
      <c r="L6" s="240"/>
      <c r="M6" s="244"/>
      <c r="N6" s="244"/>
      <c r="O6" s="244"/>
    </row>
    <row r="7" spans="1:15" s="1" customFormat="1" ht="75.75" customHeight="1" x14ac:dyDescent="0.2">
      <c r="A7" s="245"/>
      <c r="B7" s="245"/>
      <c r="C7" s="236"/>
      <c r="D7" s="27" t="s">
        <v>6</v>
      </c>
      <c r="E7" s="27" t="s">
        <v>7</v>
      </c>
      <c r="F7" s="236"/>
      <c r="G7" s="27" t="s">
        <v>14</v>
      </c>
      <c r="H7" s="27" t="s">
        <v>8</v>
      </c>
      <c r="I7" s="27" t="s">
        <v>9</v>
      </c>
      <c r="J7" s="236"/>
      <c r="K7" s="27" t="s">
        <v>10</v>
      </c>
      <c r="L7" s="27" t="s">
        <v>185</v>
      </c>
      <c r="M7" s="245"/>
      <c r="N7" s="245"/>
      <c r="O7" s="245"/>
    </row>
    <row r="8" spans="1:15" x14ac:dyDescent="0.25">
      <c r="A8" s="12" t="s">
        <v>44</v>
      </c>
      <c r="B8" s="12" t="s">
        <v>56</v>
      </c>
      <c r="C8" s="19" t="s">
        <v>64</v>
      </c>
      <c r="D8" s="11">
        <v>2</v>
      </c>
      <c r="E8" s="11">
        <v>3</v>
      </c>
      <c r="F8" s="11">
        <v>4</v>
      </c>
      <c r="G8" s="11">
        <v>5</v>
      </c>
      <c r="H8" s="11">
        <v>6</v>
      </c>
      <c r="I8" s="11">
        <v>7</v>
      </c>
      <c r="J8" s="11">
        <v>8</v>
      </c>
      <c r="K8" s="11">
        <v>9</v>
      </c>
      <c r="L8" s="11">
        <v>10</v>
      </c>
      <c r="M8" s="11">
        <v>11</v>
      </c>
      <c r="N8" s="11">
        <v>12</v>
      </c>
      <c r="O8" s="11">
        <v>13</v>
      </c>
    </row>
    <row r="9" spans="1:15" x14ac:dyDescent="0.25">
      <c r="A9" s="6"/>
      <c r="B9" s="5" t="s">
        <v>190</v>
      </c>
      <c r="C9" s="5">
        <f>F9+J9+M9</f>
        <v>517</v>
      </c>
      <c r="D9" s="75">
        <v>17</v>
      </c>
      <c r="E9" s="75">
        <v>500</v>
      </c>
      <c r="F9" s="5">
        <f>G9+H9+I9</f>
        <v>498</v>
      </c>
      <c r="G9" s="75">
        <v>485</v>
      </c>
      <c r="H9" s="75">
        <v>13</v>
      </c>
      <c r="I9" s="76">
        <v>0</v>
      </c>
      <c r="J9" s="5">
        <f>K9+L9</f>
        <v>19</v>
      </c>
      <c r="K9" s="75">
        <v>19</v>
      </c>
      <c r="L9" s="76">
        <v>0</v>
      </c>
      <c r="M9" s="75">
        <v>0</v>
      </c>
      <c r="N9" s="75">
        <v>2</v>
      </c>
      <c r="O9" s="5">
        <v>66</v>
      </c>
    </row>
    <row r="10" spans="1:15" x14ac:dyDescent="0.25">
      <c r="A10" s="6">
        <v>2</v>
      </c>
      <c r="B10" s="5" t="s">
        <v>191</v>
      </c>
      <c r="C10" s="5">
        <f>F10+J10+M10</f>
        <v>418</v>
      </c>
      <c r="D10" s="75">
        <v>38</v>
      </c>
      <c r="E10" s="75">
        <v>380</v>
      </c>
      <c r="F10" s="5">
        <f t="shared" ref="F10:F24" si="0">G10+H10+I10</f>
        <v>386</v>
      </c>
      <c r="G10" s="75">
        <v>344</v>
      </c>
      <c r="H10" s="75">
        <v>42</v>
      </c>
      <c r="I10" s="76">
        <v>0</v>
      </c>
      <c r="J10" s="5">
        <f t="shared" ref="J10:J24" si="1">K10+L10</f>
        <v>32</v>
      </c>
      <c r="K10" s="75">
        <v>32</v>
      </c>
      <c r="L10" s="76">
        <v>0</v>
      </c>
      <c r="M10" s="75">
        <v>0</v>
      </c>
      <c r="N10" s="75">
        <v>11</v>
      </c>
      <c r="O10" s="5">
        <v>28</v>
      </c>
    </row>
    <row r="11" spans="1:15" x14ac:dyDescent="0.25">
      <c r="A11" s="6">
        <v>3</v>
      </c>
      <c r="B11" s="5" t="s">
        <v>192</v>
      </c>
      <c r="C11" s="5">
        <f t="shared" ref="C11:C24" si="2">F11+J11+M11</f>
        <v>251</v>
      </c>
      <c r="D11" s="75">
        <v>30</v>
      </c>
      <c r="E11" s="75">
        <v>221</v>
      </c>
      <c r="F11" s="5">
        <f t="shared" si="0"/>
        <v>217</v>
      </c>
      <c r="G11" s="75">
        <v>209</v>
      </c>
      <c r="H11" s="75">
        <v>8</v>
      </c>
      <c r="I11" s="76">
        <v>0</v>
      </c>
      <c r="J11" s="5">
        <f t="shared" si="1"/>
        <v>34</v>
      </c>
      <c r="K11" s="75">
        <v>34</v>
      </c>
      <c r="L11" s="76">
        <v>0</v>
      </c>
      <c r="M11" s="75">
        <v>0</v>
      </c>
      <c r="N11" s="75">
        <v>12</v>
      </c>
      <c r="O11" s="5">
        <v>92</v>
      </c>
    </row>
    <row r="12" spans="1:15" x14ac:dyDescent="0.25">
      <c r="A12" s="6">
        <v>4</v>
      </c>
      <c r="B12" s="5" t="s">
        <v>193</v>
      </c>
      <c r="C12" s="5">
        <f t="shared" si="2"/>
        <v>444</v>
      </c>
      <c r="D12" s="75">
        <v>37</v>
      </c>
      <c r="E12" s="75">
        <v>407</v>
      </c>
      <c r="F12" s="5">
        <f t="shared" si="0"/>
        <v>413</v>
      </c>
      <c r="G12" s="75">
        <v>374</v>
      </c>
      <c r="H12" s="75">
        <v>39</v>
      </c>
      <c r="I12" s="76">
        <v>0</v>
      </c>
      <c r="J12" s="5">
        <f t="shared" si="1"/>
        <v>31</v>
      </c>
      <c r="K12" s="75">
        <v>31</v>
      </c>
      <c r="L12" s="76">
        <v>0</v>
      </c>
      <c r="M12" s="75">
        <v>0</v>
      </c>
      <c r="N12" s="75">
        <v>9</v>
      </c>
      <c r="O12" s="5">
        <v>56</v>
      </c>
    </row>
    <row r="13" spans="1:15" x14ac:dyDescent="0.25">
      <c r="A13" s="6">
        <v>5</v>
      </c>
      <c r="B13" s="5" t="s">
        <v>194</v>
      </c>
      <c r="C13" s="5">
        <f t="shared" si="2"/>
        <v>383</v>
      </c>
      <c r="D13" s="75">
        <v>7</v>
      </c>
      <c r="E13" s="75">
        <v>376</v>
      </c>
      <c r="F13" s="5">
        <f t="shared" si="0"/>
        <v>373</v>
      </c>
      <c r="G13" s="75">
        <v>370</v>
      </c>
      <c r="H13" s="75">
        <v>3</v>
      </c>
      <c r="I13" s="76">
        <v>0</v>
      </c>
      <c r="J13" s="5">
        <f t="shared" si="1"/>
        <v>10</v>
      </c>
      <c r="K13" s="75">
        <v>10</v>
      </c>
      <c r="L13" s="76">
        <v>0</v>
      </c>
      <c r="M13" s="75">
        <v>0</v>
      </c>
      <c r="N13" s="75">
        <v>0</v>
      </c>
      <c r="O13" s="5">
        <v>64</v>
      </c>
    </row>
    <row r="14" spans="1:15" x14ac:dyDescent="0.25">
      <c r="A14" s="6">
        <v>6</v>
      </c>
      <c r="B14" s="5" t="s">
        <v>195</v>
      </c>
      <c r="C14" s="5">
        <f t="shared" si="2"/>
        <v>300</v>
      </c>
      <c r="D14" s="75">
        <v>27</v>
      </c>
      <c r="E14" s="75">
        <v>273</v>
      </c>
      <c r="F14" s="5">
        <f t="shared" si="0"/>
        <v>268</v>
      </c>
      <c r="G14" s="75">
        <v>257</v>
      </c>
      <c r="H14" s="75">
        <v>11</v>
      </c>
      <c r="I14" s="76">
        <v>0</v>
      </c>
      <c r="J14" s="5">
        <f t="shared" si="1"/>
        <v>32</v>
      </c>
      <c r="K14" s="75">
        <v>32</v>
      </c>
      <c r="L14" s="76">
        <v>0</v>
      </c>
      <c r="M14" s="75">
        <v>0</v>
      </c>
      <c r="N14" s="75">
        <v>3</v>
      </c>
      <c r="O14" s="5">
        <v>63</v>
      </c>
    </row>
    <row r="15" spans="1:15" x14ac:dyDescent="0.25">
      <c r="A15" s="6">
        <v>7</v>
      </c>
      <c r="B15" s="5" t="s">
        <v>196</v>
      </c>
      <c r="C15" s="5">
        <f t="shared" si="2"/>
        <v>431</v>
      </c>
      <c r="D15" s="75">
        <v>16</v>
      </c>
      <c r="E15" s="75">
        <v>415</v>
      </c>
      <c r="F15" s="5">
        <f t="shared" si="0"/>
        <v>420</v>
      </c>
      <c r="G15" s="75">
        <v>413</v>
      </c>
      <c r="H15" s="75">
        <v>7</v>
      </c>
      <c r="I15" s="76">
        <v>0</v>
      </c>
      <c r="J15" s="5">
        <f t="shared" si="1"/>
        <v>10</v>
      </c>
      <c r="K15" s="75">
        <v>9</v>
      </c>
      <c r="L15" s="76">
        <v>1</v>
      </c>
      <c r="M15" s="75">
        <v>1</v>
      </c>
      <c r="N15" s="75">
        <v>7</v>
      </c>
      <c r="O15" s="5">
        <v>20</v>
      </c>
    </row>
    <row r="16" spans="1:15" x14ac:dyDescent="0.25">
      <c r="A16" s="6">
        <v>8</v>
      </c>
      <c r="B16" s="5" t="s">
        <v>197</v>
      </c>
      <c r="C16" s="5">
        <f t="shared" si="2"/>
        <v>354</v>
      </c>
      <c r="D16" s="75">
        <v>24</v>
      </c>
      <c r="E16" s="75">
        <v>330</v>
      </c>
      <c r="F16" s="5">
        <f t="shared" si="0"/>
        <v>335</v>
      </c>
      <c r="G16" s="75">
        <v>326</v>
      </c>
      <c r="H16" s="75">
        <v>9</v>
      </c>
      <c r="I16" s="76">
        <v>0</v>
      </c>
      <c r="J16" s="5">
        <f t="shared" si="1"/>
        <v>18</v>
      </c>
      <c r="K16" s="75">
        <v>17</v>
      </c>
      <c r="L16" s="76">
        <v>1</v>
      </c>
      <c r="M16" s="75">
        <v>1</v>
      </c>
      <c r="N16" s="75">
        <v>11</v>
      </c>
      <c r="O16" s="5">
        <v>26</v>
      </c>
    </row>
    <row r="17" spans="1:15" x14ac:dyDescent="0.25">
      <c r="A17" s="6">
        <v>9</v>
      </c>
      <c r="B17" s="5" t="s">
        <v>198</v>
      </c>
      <c r="C17" s="5">
        <f t="shared" si="2"/>
        <v>578</v>
      </c>
      <c r="D17" s="75">
        <v>9</v>
      </c>
      <c r="E17" s="75">
        <v>569</v>
      </c>
      <c r="F17" s="5">
        <f t="shared" si="0"/>
        <v>566</v>
      </c>
      <c r="G17" s="75">
        <v>565</v>
      </c>
      <c r="H17" s="75">
        <v>1</v>
      </c>
      <c r="I17" s="76">
        <v>0</v>
      </c>
      <c r="J17" s="5">
        <f t="shared" si="1"/>
        <v>12</v>
      </c>
      <c r="K17" s="75">
        <v>12</v>
      </c>
      <c r="L17" s="76">
        <v>0</v>
      </c>
      <c r="M17" s="75">
        <v>0</v>
      </c>
      <c r="N17" s="75">
        <v>3</v>
      </c>
      <c r="O17" s="5">
        <v>52</v>
      </c>
    </row>
    <row r="18" spans="1:15" x14ac:dyDescent="0.25">
      <c r="A18" s="6">
        <v>10</v>
      </c>
      <c r="B18" s="5" t="s">
        <v>199</v>
      </c>
      <c r="C18" s="5">
        <f t="shared" si="2"/>
        <v>577</v>
      </c>
      <c r="D18" s="75">
        <v>28</v>
      </c>
      <c r="E18" s="75">
        <v>549</v>
      </c>
      <c r="F18" s="5">
        <f t="shared" si="0"/>
        <v>547</v>
      </c>
      <c r="G18" s="75">
        <v>545</v>
      </c>
      <c r="H18" s="75">
        <v>2</v>
      </c>
      <c r="I18" s="76">
        <v>0</v>
      </c>
      <c r="J18" s="5">
        <f t="shared" si="1"/>
        <v>30</v>
      </c>
      <c r="K18" s="75">
        <v>29</v>
      </c>
      <c r="L18" s="76">
        <v>1</v>
      </c>
      <c r="M18" s="75">
        <v>0</v>
      </c>
      <c r="N18" s="75">
        <v>15</v>
      </c>
      <c r="O18" s="5">
        <v>92</v>
      </c>
    </row>
    <row r="19" spans="1:15" x14ac:dyDescent="0.25">
      <c r="A19" s="6">
        <v>11</v>
      </c>
      <c r="B19" s="5" t="s">
        <v>200</v>
      </c>
      <c r="C19" s="5">
        <f t="shared" si="2"/>
        <v>507</v>
      </c>
      <c r="D19" s="75">
        <v>40</v>
      </c>
      <c r="E19" s="75">
        <v>467</v>
      </c>
      <c r="F19" s="5">
        <f t="shared" si="0"/>
        <v>475</v>
      </c>
      <c r="G19" s="75">
        <v>466</v>
      </c>
      <c r="H19" s="75">
        <v>9</v>
      </c>
      <c r="I19" s="76">
        <v>0</v>
      </c>
      <c r="J19" s="5">
        <f t="shared" si="1"/>
        <v>32</v>
      </c>
      <c r="K19" s="75">
        <v>31</v>
      </c>
      <c r="L19" s="76">
        <v>1</v>
      </c>
      <c r="M19" s="75">
        <v>0</v>
      </c>
      <c r="N19" s="75">
        <v>19</v>
      </c>
      <c r="O19" s="5">
        <v>35</v>
      </c>
    </row>
    <row r="20" spans="1:15" x14ac:dyDescent="0.25">
      <c r="A20" s="6">
        <v>12</v>
      </c>
      <c r="B20" s="5" t="s">
        <v>201</v>
      </c>
      <c r="C20" s="5">
        <f t="shared" si="2"/>
        <v>498</v>
      </c>
      <c r="D20" s="75">
        <v>19</v>
      </c>
      <c r="E20" s="75">
        <v>479</v>
      </c>
      <c r="F20" s="5">
        <f t="shared" si="0"/>
        <v>473</v>
      </c>
      <c r="G20" s="75">
        <v>470</v>
      </c>
      <c r="H20" s="75">
        <v>3</v>
      </c>
      <c r="I20" s="76">
        <v>0</v>
      </c>
      <c r="J20" s="5">
        <f t="shared" si="1"/>
        <v>25</v>
      </c>
      <c r="K20" s="75">
        <v>25</v>
      </c>
      <c r="L20" s="76">
        <v>0</v>
      </c>
      <c r="M20" s="75">
        <v>0</v>
      </c>
      <c r="N20" s="75">
        <v>7</v>
      </c>
      <c r="O20" s="5">
        <v>50</v>
      </c>
    </row>
    <row r="21" spans="1:15" x14ac:dyDescent="0.25">
      <c r="A21" s="6">
        <v>13</v>
      </c>
      <c r="B21" s="5" t="s">
        <v>202</v>
      </c>
      <c r="C21" s="5">
        <f t="shared" si="2"/>
        <v>436</v>
      </c>
      <c r="D21" s="75">
        <v>36</v>
      </c>
      <c r="E21" s="75">
        <v>400</v>
      </c>
      <c r="F21" s="5">
        <f t="shared" si="0"/>
        <v>399</v>
      </c>
      <c r="G21" s="75">
        <v>393</v>
      </c>
      <c r="H21" s="75">
        <v>6</v>
      </c>
      <c r="I21" s="76">
        <v>0</v>
      </c>
      <c r="J21" s="5">
        <f t="shared" si="1"/>
        <v>34</v>
      </c>
      <c r="K21" s="75">
        <v>34</v>
      </c>
      <c r="L21" s="76">
        <v>0</v>
      </c>
      <c r="M21" s="75">
        <v>3</v>
      </c>
      <c r="N21" s="75">
        <v>7</v>
      </c>
      <c r="O21" s="5">
        <v>47</v>
      </c>
    </row>
    <row r="22" spans="1:15" x14ac:dyDescent="0.25">
      <c r="A22" s="6">
        <v>14</v>
      </c>
      <c r="B22" s="5" t="s">
        <v>203</v>
      </c>
      <c r="C22" s="5">
        <f t="shared" si="2"/>
        <v>162</v>
      </c>
      <c r="D22" s="75">
        <v>12</v>
      </c>
      <c r="E22" s="75">
        <v>150</v>
      </c>
      <c r="F22" s="5">
        <f t="shared" si="0"/>
        <v>153</v>
      </c>
      <c r="G22" s="75">
        <v>146</v>
      </c>
      <c r="H22" s="75">
        <v>7</v>
      </c>
      <c r="I22" s="76">
        <v>0</v>
      </c>
      <c r="J22" s="5">
        <f t="shared" si="1"/>
        <v>9</v>
      </c>
      <c r="K22" s="75">
        <v>8</v>
      </c>
      <c r="L22" s="76">
        <v>1</v>
      </c>
      <c r="M22" s="75">
        <v>0</v>
      </c>
      <c r="N22" s="75">
        <v>3</v>
      </c>
      <c r="O22" s="5">
        <v>36</v>
      </c>
    </row>
    <row r="23" spans="1:15" x14ac:dyDescent="0.25">
      <c r="A23" s="6">
        <v>15</v>
      </c>
      <c r="B23" s="5" t="s">
        <v>204</v>
      </c>
      <c r="C23" s="5">
        <f t="shared" si="2"/>
        <v>224</v>
      </c>
      <c r="D23" s="75">
        <v>5</v>
      </c>
      <c r="E23" s="75">
        <v>219</v>
      </c>
      <c r="F23" s="5">
        <f t="shared" si="0"/>
        <v>212</v>
      </c>
      <c r="G23" s="75">
        <v>209</v>
      </c>
      <c r="H23" s="75">
        <v>3</v>
      </c>
      <c r="I23" s="76">
        <v>0</v>
      </c>
      <c r="J23" s="5">
        <f t="shared" si="1"/>
        <v>12</v>
      </c>
      <c r="K23" s="75">
        <v>12</v>
      </c>
      <c r="L23" s="76">
        <v>0</v>
      </c>
      <c r="M23" s="75">
        <v>0</v>
      </c>
      <c r="N23" s="75">
        <v>0</v>
      </c>
      <c r="O23" s="5">
        <v>33</v>
      </c>
    </row>
    <row r="24" spans="1:15" x14ac:dyDescent="0.25">
      <c r="A24" s="6">
        <v>16</v>
      </c>
      <c r="B24" s="5" t="s">
        <v>205</v>
      </c>
      <c r="C24" s="5">
        <f t="shared" si="2"/>
        <v>186</v>
      </c>
      <c r="D24" s="75">
        <v>2</v>
      </c>
      <c r="E24" s="75">
        <v>184</v>
      </c>
      <c r="F24" s="5">
        <f t="shared" si="0"/>
        <v>183</v>
      </c>
      <c r="G24" s="75">
        <v>183</v>
      </c>
      <c r="H24" s="75">
        <v>0</v>
      </c>
      <c r="I24" s="76">
        <v>0</v>
      </c>
      <c r="J24" s="5">
        <f t="shared" si="1"/>
        <v>3</v>
      </c>
      <c r="K24" s="75">
        <v>3</v>
      </c>
      <c r="L24" s="76">
        <v>0</v>
      </c>
      <c r="M24" s="75">
        <v>0</v>
      </c>
      <c r="N24" s="75">
        <v>0</v>
      </c>
      <c r="O24" s="5">
        <v>48</v>
      </c>
    </row>
    <row r="25" spans="1:15" x14ac:dyDescent="0.25">
      <c r="A25" s="6"/>
      <c r="B25" s="45" t="s">
        <v>186</v>
      </c>
      <c r="C25" s="8">
        <f t="shared" ref="C25:O25" si="3">SUM(C9:C24)</f>
        <v>6266</v>
      </c>
      <c r="D25" s="8">
        <f t="shared" si="3"/>
        <v>347</v>
      </c>
      <c r="E25" s="8">
        <f t="shared" si="3"/>
        <v>5919</v>
      </c>
      <c r="F25" s="8">
        <f t="shared" si="3"/>
        <v>5918</v>
      </c>
      <c r="G25" s="8">
        <f t="shared" si="3"/>
        <v>5755</v>
      </c>
      <c r="H25" s="8">
        <f t="shared" si="3"/>
        <v>163</v>
      </c>
      <c r="I25" s="8">
        <f t="shared" si="3"/>
        <v>0</v>
      </c>
      <c r="J25" s="8">
        <f t="shared" si="3"/>
        <v>343</v>
      </c>
      <c r="K25" s="8">
        <f t="shared" si="3"/>
        <v>338</v>
      </c>
      <c r="L25" s="8">
        <f t="shared" si="3"/>
        <v>5</v>
      </c>
      <c r="M25" s="8">
        <f t="shared" si="3"/>
        <v>5</v>
      </c>
      <c r="N25" s="8">
        <f t="shared" si="3"/>
        <v>109</v>
      </c>
      <c r="O25" s="8">
        <f t="shared" si="3"/>
        <v>808</v>
      </c>
    </row>
    <row r="26" spans="1:15" hidden="1" x14ac:dyDescent="0.25">
      <c r="A26" s="74"/>
      <c r="B26" s="42"/>
      <c r="C26" s="29"/>
      <c r="D26" s="29"/>
      <c r="E26" s="29"/>
      <c r="F26" s="29"/>
      <c r="G26" s="29"/>
      <c r="H26" s="29"/>
      <c r="I26" s="29"/>
      <c r="J26" s="29"/>
      <c r="K26" s="29"/>
      <c r="L26" s="29"/>
      <c r="M26" s="29"/>
      <c r="N26" s="29"/>
      <c r="O26" s="29"/>
    </row>
    <row r="27" spans="1:15" ht="18.75" hidden="1" x14ac:dyDescent="0.3">
      <c r="L27" s="241" t="s">
        <v>373</v>
      </c>
      <c r="M27" s="241"/>
      <c r="N27" s="241"/>
      <c r="O27" s="241"/>
    </row>
    <row r="28" spans="1:15" hidden="1" x14ac:dyDescent="0.25"/>
    <row r="29" spans="1:15" hidden="1" x14ac:dyDescent="0.25"/>
    <row r="30" spans="1:15" hidden="1" x14ac:dyDescent="0.25"/>
    <row r="31" spans="1:15" hidden="1" x14ac:dyDescent="0.25"/>
    <row r="32" spans="1:15" hidden="1" x14ac:dyDescent="0.25"/>
    <row r="33" spans="8:15" ht="18.75" hidden="1" x14ac:dyDescent="0.3">
      <c r="L33" s="241" t="s">
        <v>399</v>
      </c>
      <c r="M33" s="241"/>
      <c r="N33" s="241"/>
      <c r="O33" s="241"/>
    </row>
    <row r="34" spans="8:15" hidden="1" x14ac:dyDescent="0.25"/>
    <row r="35" spans="8:15" hidden="1" x14ac:dyDescent="0.25"/>
    <row r="36" spans="8:15" hidden="1" x14ac:dyDescent="0.25"/>
    <row r="37" spans="8:15" ht="17.25" customHeight="1" x14ac:dyDescent="0.25"/>
    <row r="38" spans="8:15" x14ac:dyDescent="0.25">
      <c r="H38">
        <f>H25+G25</f>
        <v>5918</v>
      </c>
    </row>
    <row r="39" spans="8:15" x14ac:dyDescent="0.25">
      <c r="H39">
        <f>H38/F25*100</f>
        <v>100</v>
      </c>
    </row>
  </sheetData>
  <mergeCells count="21">
    <mergeCell ref="J6:J7"/>
    <mergeCell ref="K6:L6"/>
    <mergeCell ref="N5:N7"/>
    <mergeCell ref="O5:O7"/>
    <mergeCell ref="A3:O3"/>
    <mergeCell ref="L27:O27"/>
    <mergeCell ref="L33:O33"/>
    <mergeCell ref="N1:O1"/>
    <mergeCell ref="C4:M4"/>
    <mergeCell ref="A5:A7"/>
    <mergeCell ref="B5:B7"/>
    <mergeCell ref="C5:E5"/>
    <mergeCell ref="F5:I5"/>
    <mergeCell ref="J5:L5"/>
    <mergeCell ref="M5:M7"/>
    <mergeCell ref="C6:C7"/>
    <mergeCell ref="D6:E6"/>
    <mergeCell ref="F6:F7"/>
    <mergeCell ref="G6:I6"/>
    <mergeCell ref="A1:B1"/>
    <mergeCell ref="A2:B2"/>
  </mergeCells>
  <pageMargins left="0.71" right="0.23622047244094491" top="0.19685039370078741" bottom="3.937007874015748E-2" header="0.18" footer="0.19685039370078741"/>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topLeftCell="A33" zoomScaleNormal="100" workbookViewId="0">
      <selection activeCell="G24" sqref="G24"/>
    </sheetView>
  </sheetViews>
  <sheetFormatPr defaultRowHeight="15" x14ac:dyDescent="0.25"/>
  <cols>
    <col min="1" max="1" width="5.140625" customWidth="1"/>
    <col min="2" max="2" width="54.140625" customWidth="1"/>
    <col min="3" max="3" width="9.140625" customWidth="1"/>
    <col min="4" max="4" width="14" customWidth="1"/>
    <col min="5" max="5" width="10" customWidth="1"/>
  </cols>
  <sheetData>
    <row r="1" spans="1:5" x14ac:dyDescent="0.25">
      <c r="A1" s="242" t="s">
        <v>371</v>
      </c>
      <c r="B1" s="242"/>
      <c r="C1" s="2"/>
      <c r="D1" s="2"/>
      <c r="E1" s="31" t="s">
        <v>119</v>
      </c>
    </row>
    <row r="2" spans="1:5" x14ac:dyDescent="0.25">
      <c r="A2" s="242" t="s">
        <v>372</v>
      </c>
      <c r="B2" s="242"/>
      <c r="C2" s="64"/>
      <c r="D2" s="64"/>
      <c r="E2" s="63"/>
    </row>
    <row r="3" spans="1:5" ht="65.25" customHeight="1" x14ac:dyDescent="0.25">
      <c r="A3" s="249" t="s">
        <v>460</v>
      </c>
      <c r="B3" s="249"/>
      <c r="C3" s="249"/>
      <c r="D3" s="249"/>
      <c r="E3" s="249"/>
    </row>
    <row r="4" spans="1:5" ht="9.75" customHeight="1" x14ac:dyDescent="0.25">
      <c r="C4" s="250"/>
      <c r="D4" s="250"/>
      <c r="E4" s="250"/>
    </row>
    <row r="5" spans="1:5" s="1" customFormat="1" ht="30.75" customHeight="1" x14ac:dyDescent="0.2">
      <c r="A5" s="253" t="s">
        <v>15</v>
      </c>
      <c r="B5" s="253" t="s">
        <v>59</v>
      </c>
      <c r="C5" s="253" t="s">
        <v>57</v>
      </c>
      <c r="D5" s="253" t="s">
        <v>456</v>
      </c>
      <c r="E5" s="253" t="s">
        <v>58</v>
      </c>
    </row>
    <row r="6" spans="1:5" s="1" customFormat="1" ht="21.75" customHeight="1" x14ac:dyDescent="0.2">
      <c r="A6" s="254"/>
      <c r="B6" s="254"/>
      <c r="C6" s="254"/>
      <c r="D6" s="254"/>
      <c r="E6" s="254"/>
    </row>
    <row r="7" spans="1:5" s="1" customFormat="1" ht="36.75" customHeight="1" x14ac:dyDescent="0.2">
      <c r="A7" s="255"/>
      <c r="B7" s="255"/>
      <c r="C7" s="255"/>
      <c r="D7" s="255"/>
      <c r="E7" s="255"/>
    </row>
    <row r="8" spans="1:5" s="3" customFormat="1" ht="11.25" customHeight="1" x14ac:dyDescent="0.25">
      <c r="A8" s="11">
        <v>1</v>
      </c>
      <c r="B8" s="11">
        <v>2</v>
      </c>
      <c r="C8" s="11">
        <v>3</v>
      </c>
      <c r="D8" s="11">
        <v>4</v>
      </c>
      <c r="E8" s="11">
        <v>5</v>
      </c>
    </row>
    <row r="9" spans="1:5" ht="13.5" customHeight="1" x14ac:dyDescent="0.25">
      <c r="A9" s="68" t="s">
        <v>44</v>
      </c>
      <c r="B9" s="8" t="s">
        <v>61</v>
      </c>
      <c r="C9" s="5"/>
      <c r="D9" s="5"/>
      <c r="E9" s="5"/>
    </row>
    <row r="10" spans="1:5" ht="16.5" customHeight="1" x14ac:dyDescent="0.25">
      <c r="A10" s="66" t="s">
        <v>17</v>
      </c>
      <c r="B10" s="259" t="s">
        <v>45</v>
      </c>
      <c r="C10" s="260"/>
      <c r="D10" s="260"/>
      <c r="E10" s="261"/>
    </row>
    <row r="11" spans="1:5" ht="12.75" customHeight="1" x14ac:dyDescent="0.25">
      <c r="A11" s="4">
        <v>1</v>
      </c>
      <c r="B11" s="10" t="s">
        <v>46</v>
      </c>
      <c r="C11" s="6">
        <f>SUM('Bieu 1A'!D10:E24)</f>
        <v>2982</v>
      </c>
      <c r="D11" s="5">
        <f>SUM('Bieu 1A (2)'!D10:E24)</f>
        <v>11618</v>
      </c>
      <c r="E11" s="5"/>
    </row>
    <row r="12" spans="1:5" ht="12.75" customHeight="1" x14ac:dyDescent="0.25">
      <c r="A12" s="4"/>
      <c r="B12" s="10" t="s">
        <v>47</v>
      </c>
      <c r="C12" s="6">
        <f>SUM('Bieu 1A'!D10:D24)</f>
        <v>1085</v>
      </c>
      <c r="D12" s="5">
        <f>SUM('Bieu 1A (2)'!D10:D24)</f>
        <v>736</v>
      </c>
      <c r="E12" s="5"/>
    </row>
    <row r="13" spans="1:5" ht="12.75" customHeight="1" x14ac:dyDescent="0.25">
      <c r="A13" s="4"/>
      <c r="B13" s="10" t="s">
        <v>48</v>
      </c>
      <c r="C13" s="6">
        <f>SUM('Bieu 1A'!E10:E24)</f>
        <v>1897</v>
      </c>
      <c r="D13" s="5">
        <f>D11-D12</f>
        <v>10882</v>
      </c>
      <c r="E13" s="5"/>
    </row>
    <row r="14" spans="1:5" ht="12.75" customHeight="1" x14ac:dyDescent="0.25">
      <c r="A14" s="4">
        <v>2</v>
      </c>
      <c r="B14" s="10" t="s">
        <v>50</v>
      </c>
      <c r="C14" s="6">
        <f>SUM('Bieu 1A'!F10:F24)</f>
        <v>1895</v>
      </c>
      <c r="D14" s="5">
        <f>SUM('Bieu 1A (2)'!F10:F24)</f>
        <v>10531</v>
      </c>
      <c r="E14" s="5"/>
    </row>
    <row r="15" spans="1:5" ht="12.75" customHeight="1" x14ac:dyDescent="0.25">
      <c r="A15" s="4"/>
      <c r="B15" s="10" t="s">
        <v>51</v>
      </c>
      <c r="C15" s="6">
        <f>SUM('Bieu 1A'!G10:G24)</f>
        <v>1378</v>
      </c>
      <c r="D15" s="5">
        <f>SUM('Bieu 1A (2)'!G10:G24)</f>
        <v>7264</v>
      </c>
      <c r="E15" s="5"/>
    </row>
    <row r="16" spans="1:5" ht="12.75" customHeight="1" x14ac:dyDescent="0.25">
      <c r="A16" s="4"/>
      <c r="B16" s="10" t="s">
        <v>52</v>
      </c>
      <c r="C16" s="6">
        <f>SUM('Bieu 1A'!H10:H24)</f>
        <v>517</v>
      </c>
      <c r="D16" s="5">
        <f>SUM('Bieu 1A (2)'!H10:H24)</f>
        <v>3267</v>
      </c>
      <c r="E16" s="5"/>
    </row>
    <row r="17" spans="1:7" ht="12.75" customHeight="1" x14ac:dyDescent="0.25">
      <c r="A17" s="4"/>
      <c r="B17" s="10" t="s">
        <v>53</v>
      </c>
      <c r="C17" s="6">
        <f>SUM('Bieu 1A'!I10:I24)</f>
        <v>0</v>
      </c>
      <c r="D17" s="5">
        <f>D14-D15-D16</f>
        <v>0</v>
      </c>
      <c r="E17" s="5"/>
    </row>
    <row r="18" spans="1:7" ht="12.75" customHeight="1" x14ac:dyDescent="0.25">
      <c r="A18" s="4">
        <v>3</v>
      </c>
      <c r="B18" s="10" t="s">
        <v>54</v>
      </c>
      <c r="C18" s="6">
        <f>SUM('Bieu 1A'!J10:J24)</f>
        <v>1049</v>
      </c>
      <c r="D18" s="5">
        <f>SUM('Bieu 1A (2)'!J10:J24)</f>
        <v>1049</v>
      </c>
      <c r="E18" s="5"/>
    </row>
    <row r="19" spans="1:7" ht="12.75" customHeight="1" x14ac:dyDescent="0.25">
      <c r="A19" s="4"/>
      <c r="B19" s="10" t="s">
        <v>55</v>
      </c>
      <c r="C19" s="6">
        <f>SUM('Bieu 1A'!K10:K24)</f>
        <v>1032</v>
      </c>
      <c r="D19" s="5">
        <f>SUM('Bieu 1A (2)'!K10:K24)</f>
        <v>1032</v>
      </c>
      <c r="E19" s="5"/>
    </row>
    <row r="20" spans="1:7" ht="12.75" customHeight="1" x14ac:dyDescent="0.25">
      <c r="A20" s="4"/>
      <c r="B20" s="10" t="s">
        <v>187</v>
      </c>
      <c r="C20" s="6">
        <f>SUM('Bieu 1A'!L10:L24)</f>
        <v>17</v>
      </c>
      <c r="D20" s="5">
        <f>SUM('Bieu 1A (2)'!L10:L24)</f>
        <v>17</v>
      </c>
      <c r="E20" s="5"/>
    </row>
    <row r="21" spans="1:7" ht="12.75" customHeight="1" x14ac:dyDescent="0.25">
      <c r="A21" s="4">
        <v>4</v>
      </c>
      <c r="B21" s="10" t="s">
        <v>11</v>
      </c>
      <c r="C21" s="6">
        <f>SUM('Bieu 1A'!M10:M24)</f>
        <v>38</v>
      </c>
      <c r="D21" s="5">
        <f>SUM('Bieu 1A (2)'!M10:M24)</f>
        <v>38</v>
      </c>
      <c r="E21" s="5"/>
    </row>
    <row r="22" spans="1:7" ht="12.75" customHeight="1" x14ac:dyDescent="0.25">
      <c r="A22" s="4">
        <v>5</v>
      </c>
      <c r="B22" s="10" t="s">
        <v>49</v>
      </c>
      <c r="C22" s="6">
        <f>SUM('Bieu 1A'!N10:N24)</f>
        <v>235</v>
      </c>
      <c r="D22" s="5">
        <f>SUM('Bieu 1A (2)'!N10:N24)</f>
        <v>1164</v>
      </c>
      <c r="E22" s="5"/>
    </row>
    <row r="23" spans="1:7" ht="12.75" customHeight="1" x14ac:dyDescent="0.25">
      <c r="A23" s="4">
        <v>6</v>
      </c>
      <c r="B23" s="10" t="s">
        <v>66</v>
      </c>
      <c r="C23" s="6">
        <f>SUM('Bieu 1A'!O10:O24)</f>
        <v>521</v>
      </c>
      <c r="D23" s="5">
        <f>SUM('Bieu 1A (2)'!O10:O24)</f>
        <v>1145</v>
      </c>
      <c r="E23" s="5"/>
    </row>
    <row r="24" spans="1:7" ht="24" customHeight="1" x14ac:dyDescent="0.25">
      <c r="A24" s="66" t="s">
        <v>18</v>
      </c>
      <c r="B24" s="259" t="s">
        <v>42</v>
      </c>
      <c r="C24" s="260"/>
      <c r="D24" s="260"/>
      <c r="E24" s="261"/>
      <c r="G24">
        <f>D11+D25</f>
        <v>39675</v>
      </c>
    </row>
    <row r="25" spans="1:7" ht="12" customHeight="1" x14ac:dyDescent="0.25">
      <c r="A25" s="4">
        <v>1</v>
      </c>
      <c r="B25" s="10" t="s">
        <v>46</v>
      </c>
      <c r="C25" s="6">
        <f>SUM('Bieu 1A'!C27:C33)</f>
        <v>4707</v>
      </c>
      <c r="D25" s="5">
        <f>'Bieu 1A (2)'!C35</f>
        <v>28057</v>
      </c>
      <c r="E25" s="5"/>
    </row>
    <row r="26" spans="1:7" ht="12" customHeight="1" x14ac:dyDescent="0.25">
      <c r="A26" s="4"/>
      <c r="B26" s="10" t="s">
        <v>47</v>
      </c>
      <c r="C26" s="6">
        <f>SUM('Bieu 1A'!D27:D33)</f>
        <v>761</v>
      </c>
      <c r="D26" s="5">
        <f>'Bieu 1A (2)'!D35</f>
        <v>680</v>
      </c>
      <c r="E26" s="5"/>
    </row>
    <row r="27" spans="1:7" ht="12" customHeight="1" x14ac:dyDescent="0.25">
      <c r="A27" s="4"/>
      <c r="B27" s="10" t="s">
        <v>48</v>
      </c>
      <c r="C27" s="6">
        <f>SUM('Bieu 1A'!E27:E33)</f>
        <v>3946</v>
      </c>
      <c r="D27" s="5">
        <f>'Bieu 1A (2)'!E35</f>
        <v>27377</v>
      </c>
      <c r="E27" s="5"/>
    </row>
    <row r="28" spans="1:7" ht="12" customHeight="1" x14ac:dyDescent="0.25">
      <c r="A28" s="4">
        <v>2</v>
      </c>
      <c r="B28" s="10" t="s">
        <v>50</v>
      </c>
      <c r="C28" s="6">
        <f>SUM('Bieu 1A'!F27:F33)</f>
        <v>3942</v>
      </c>
      <c r="D28" s="5">
        <f>'Bieu 1A (2)'!F35</f>
        <v>27603</v>
      </c>
      <c r="E28" s="5"/>
    </row>
    <row r="29" spans="1:7" ht="12" customHeight="1" x14ac:dyDescent="0.25">
      <c r="A29" s="4"/>
      <c r="B29" s="10" t="s">
        <v>51</v>
      </c>
      <c r="C29" s="6">
        <f>SUM('Bieu 1A'!G27:G33)</f>
        <v>869</v>
      </c>
      <c r="D29" s="5">
        <f>'Bieu 1A (2)'!G35</f>
        <v>5694</v>
      </c>
      <c r="E29" s="5"/>
    </row>
    <row r="30" spans="1:7" ht="12" customHeight="1" x14ac:dyDescent="0.25">
      <c r="A30" s="4"/>
      <c r="B30" s="10" t="s">
        <v>52</v>
      </c>
      <c r="C30" s="6">
        <f>SUM('Bieu 1A'!H27:H33)</f>
        <v>3073</v>
      </c>
      <c r="D30" s="5">
        <f>'Bieu 1A (2)'!H35</f>
        <v>21909</v>
      </c>
      <c r="E30" s="5"/>
    </row>
    <row r="31" spans="1:7" ht="12" customHeight="1" x14ac:dyDescent="0.25">
      <c r="A31" s="4"/>
      <c r="B31" s="10" t="s">
        <v>53</v>
      </c>
      <c r="C31" s="6">
        <f>SUM('Bieu 1A'!I27:I33)</f>
        <v>0</v>
      </c>
      <c r="D31" s="5">
        <f>'Bieu 1A (2)'!I35</f>
        <v>0</v>
      </c>
      <c r="E31" s="5"/>
    </row>
    <row r="32" spans="1:7" ht="12" customHeight="1" x14ac:dyDescent="0.25">
      <c r="A32" s="4">
        <v>3</v>
      </c>
      <c r="B32" s="10" t="s">
        <v>54</v>
      </c>
      <c r="C32" s="6">
        <f>SUM('Bieu 1A'!J27:J33)</f>
        <v>765</v>
      </c>
      <c r="D32" s="5">
        <f>'Bieu 1A (2)'!J35</f>
        <v>454</v>
      </c>
      <c r="E32" s="5"/>
    </row>
    <row r="33" spans="1:5" ht="12" customHeight="1" x14ac:dyDescent="0.25">
      <c r="A33" s="4"/>
      <c r="B33" s="10" t="s">
        <v>55</v>
      </c>
      <c r="C33" s="6">
        <f>SUM('Bieu 1A'!K27:K33)</f>
        <v>765</v>
      </c>
      <c r="D33" s="5">
        <f>'Bieu 1A (2)'!K35</f>
        <v>454</v>
      </c>
      <c r="E33" s="5"/>
    </row>
    <row r="34" spans="1:5" ht="12" customHeight="1" x14ac:dyDescent="0.25">
      <c r="A34" s="4"/>
      <c r="B34" s="10" t="s">
        <v>187</v>
      </c>
      <c r="C34" s="6">
        <f>SUM('Bieu 1A'!L27:L33)</f>
        <v>0</v>
      </c>
      <c r="D34" s="5">
        <f>'Bieu 1A (2)'!L35</f>
        <v>0</v>
      </c>
      <c r="E34" s="5"/>
    </row>
    <row r="35" spans="1:5" ht="15" customHeight="1" x14ac:dyDescent="0.25">
      <c r="A35" s="4">
        <v>4</v>
      </c>
      <c r="B35" s="10" t="s">
        <v>11</v>
      </c>
      <c r="C35" s="6">
        <f>SUM('Bieu 1A'!M27:M33)</f>
        <v>0</v>
      </c>
      <c r="D35" s="5">
        <f>'Bieu 1A (2)'!M35</f>
        <v>0</v>
      </c>
      <c r="E35" s="5"/>
    </row>
    <row r="36" spans="1:5" ht="16.5" customHeight="1" x14ac:dyDescent="0.25">
      <c r="A36" s="4">
        <v>5</v>
      </c>
      <c r="B36" s="10" t="s">
        <v>49</v>
      </c>
      <c r="C36" s="6">
        <f>SUM('Bieu 1A'!N27:N33)</f>
        <v>11</v>
      </c>
      <c r="D36" s="5">
        <f>'Bieu 1A (2)'!N35</f>
        <v>43</v>
      </c>
      <c r="E36" s="5"/>
    </row>
    <row r="37" spans="1:5" ht="12" customHeight="1" x14ac:dyDescent="0.25">
      <c r="A37" s="4">
        <v>6</v>
      </c>
      <c r="B37" s="10" t="s">
        <v>66</v>
      </c>
      <c r="C37" s="6">
        <f>SUM('Bieu 1A'!O27:O33)</f>
        <v>706</v>
      </c>
      <c r="D37" s="5">
        <f>'Bieu 1A (2)'!O35</f>
        <v>4253</v>
      </c>
      <c r="E37" s="5"/>
    </row>
    <row r="38" spans="1:5" ht="28.5" customHeight="1" x14ac:dyDescent="0.25">
      <c r="A38" s="66" t="s">
        <v>56</v>
      </c>
      <c r="B38" s="256" t="s">
        <v>60</v>
      </c>
      <c r="C38" s="257"/>
      <c r="D38" s="257"/>
      <c r="E38" s="258"/>
    </row>
    <row r="39" spans="1:5" ht="12.75" customHeight="1" x14ac:dyDescent="0.25">
      <c r="A39" s="4">
        <v>1</v>
      </c>
      <c r="B39" s="10" t="s">
        <v>46</v>
      </c>
      <c r="C39" s="6">
        <f>SUM('Bieu 1B'!C25)</f>
        <v>6266</v>
      </c>
      <c r="D39" s="5">
        <f>SUM('Bieu 1B (2)'!D25:E25)</f>
        <v>40660</v>
      </c>
      <c r="E39" s="5"/>
    </row>
    <row r="40" spans="1:5" ht="12.75" customHeight="1" x14ac:dyDescent="0.25">
      <c r="A40" s="4"/>
      <c r="B40" s="10" t="s">
        <v>47</v>
      </c>
      <c r="C40" s="6">
        <f>'Bieu 1B'!D25</f>
        <v>347</v>
      </c>
      <c r="D40" s="5">
        <f>'Bieu 1B (2)'!D25</f>
        <v>218</v>
      </c>
      <c r="E40" s="5"/>
    </row>
    <row r="41" spans="1:5" ht="12.75" customHeight="1" x14ac:dyDescent="0.25">
      <c r="A41" s="4"/>
      <c r="B41" s="10" t="s">
        <v>48</v>
      </c>
      <c r="C41" s="6">
        <f>'Bieu 1B'!E25</f>
        <v>5919</v>
      </c>
      <c r="D41" s="5">
        <f>'Bieu 1A (2)'!E36</f>
        <v>38259</v>
      </c>
      <c r="E41" s="5"/>
    </row>
    <row r="42" spans="1:5" ht="12.75" customHeight="1" x14ac:dyDescent="0.25">
      <c r="A42" s="4">
        <v>2</v>
      </c>
      <c r="B42" s="10" t="s">
        <v>50</v>
      </c>
      <c r="C42" s="6">
        <f>'Bieu 1B'!F25</f>
        <v>5918</v>
      </c>
      <c r="D42" s="5">
        <f>'Bieu 1B (2)'!F25</f>
        <v>40312</v>
      </c>
      <c r="E42" s="5"/>
    </row>
    <row r="43" spans="1:5" ht="12.75" customHeight="1" x14ac:dyDescent="0.25">
      <c r="A43" s="4"/>
      <c r="B43" s="10" t="s">
        <v>51</v>
      </c>
      <c r="C43" s="6">
        <f>'Bieu 1B'!G25</f>
        <v>5755</v>
      </c>
      <c r="D43" s="5">
        <f>'Bieu 1B (2)'!G25</f>
        <v>39500</v>
      </c>
      <c r="E43" s="5"/>
    </row>
    <row r="44" spans="1:5" ht="12.75" customHeight="1" x14ac:dyDescent="0.25">
      <c r="A44" s="4"/>
      <c r="B44" s="10" t="s">
        <v>52</v>
      </c>
      <c r="C44" s="6">
        <f>'Bieu 1B'!H25</f>
        <v>163</v>
      </c>
      <c r="D44" s="5">
        <f>'Bieu 1B (2)'!H25</f>
        <v>811</v>
      </c>
      <c r="E44" s="5"/>
    </row>
    <row r="45" spans="1:5" ht="12.75" customHeight="1" x14ac:dyDescent="0.25">
      <c r="A45" s="4"/>
      <c r="B45" s="10" t="s">
        <v>53</v>
      </c>
      <c r="C45" s="6">
        <f>'Bieu 1B'!I25</f>
        <v>0</v>
      </c>
      <c r="D45" s="5">
        <f>'Bieu 1B (2)'!I25</f>
        <v>1</v>
      </c>
      <c r="E45" s="5"/>
    </row>
    <row r="46" spans="1:5" ht="12.75" customHeight="1" x14ac:dyDescent="0.25">
      <c r="A46" s="4">
        <v>3</v>
      </c>
      <c r="B46" s="10" t="s">
        <v>54</v>
      </c>
      <c r="C46" s="6">
        <f>'Bieu 1B'!J25</f>
        <v>343</v>
      </c>
      <c r="D46" s="5">
        <f>'Bieu 1B (2)'!J25</f>
        <v>343</v>
      </c>
      <c r="E46" s="5"/>
    </row>
    <row r="47" spans="1:5" ht="12.75" customHeight="1" x14ac:dyDescent="0.25">
      <c r="A47" s="4"/>
      <c r="B47" s="10" t="s">
        <v>55</v>
      </c>
      <c r="C47" s="6">
        <f>'Bieu 1B'!K25</f>
        <v>338</v>
      </c>
      <c r="D47" s="5">
        <f>'Bieu 1B (2)'!K25</f>
        <v>338</v>
      </c>
      <c r="E47" s="5"/>
    </row>
    <row r="48" spans="1:5" ht="12.75" customHeight="1" x14ac:dyDescent="0.25">
      <c r="A48" s="4"/>
      <c r="B48" s="10" t="s">
        <v>187</v>
      </c>
      <c r="C48" s="6">
        <f>'Bieu 1B'!L25</f>
        <v>5</v>
      </c>
      <c r="D48" s="5">
        <f>'Bieu 1B (2)'!L25</f>
        <v>5</v>
      </c>
      <c r="E48" s="5"/>
    </row>
    <row r="49" spans="1:6" ht="12.75" customHeight="1" x14ac:dyDescent="0.25">
      <c r="A49" s="4">
        <v>4</v>
      </c>
      <c r="B49" s="10" t="s">
        <v>11</v>
      </c>
      <c r="C49" s="6">
        <f>'Bieu 1B'!M25</f>
        <v>5</v>
      </c>
      <c r="D49" s="5">
        <f>'Bieu 1B (2)'!M25</f>
        <v>5</v>
      </c>
      <c r="E49" s="5"/>
    </row>
    <row r="50" spans="1:6" ht="12.75" customHeight="1" x14ac:dyDescent="0.25">
      <c r="A50" s="4">
        <v>5</v>
      </c>
      <c r="B50" s="10" t="s">
        <v>49</v>
      </c>
      <c r="C50" s="6">
        <f>'Bieu 1B'!N25</f>
        <v>109</v>
      </c>
      <c r="D50" s="5">
        <f>'Bieu 1B (2)'!N25</f>
        <v>533</v>
      </c>
      <c r="E50" s="5"/>
    </row>
    <row r="51" spans="1:6" ht="12.75" customHeight="1" x14ac:dyDescent="0.25">
      <c r="A51" s="4">
        <v>6</v>
      </c>
      <c r="B51" s="10" t="s">
        <v>66</v>
      </c>
      <c r="C51" s="6">
        <f>'Bieu 1B'!O25</f>
        <v>808</v>
      </c>
      <c r="D51" s="5">
        <f>'Bieu 1B (2)'!O25</f>
        <v>4191</v>
      </c>
      <c r="E51" s="5"/>
    </row>
    <row r="52" spans="1:6" hidden="1" x14ac:dyDescent="0.25"/>
    <row r="53" spans="1:6" ht="18.75" hidden="1" x14ac:dyDescent="0.3">
      <c r="C53" s="241" t="s">
        <v>373</v>
      </c>
      <c r="D53" s="241"/>
      <c r="E53" s="241"/>
      <c r="F53" s="81"/>
    </row>
    <row r="54" spans="1:6" hidden="1" x14ac:dyDescent="0.25"/>
    <row r="55" spans="1:6" hidden="1" x14ac:dyDescent="0.25"/>
    <row r="56" spans="1:6" hidden="1" x14ac:dyDescent="0.25"/>
    <row r="57" spans="1:6" hidden="1" x14ac:dyDescent="0.25"/>
    <row r="58" spans="1:6" ht="18.75" hidden="1" x14ac:dyDescent="0.3">
      <c r="C58" s="241" t="s">
        <v>400</v>
      </c>
      <c r="D58" s="241"/>
      <c r="E58" s="241"/>
      <c r="F58" s="81"/>
    </row>
    <row r="60" spans="1:6" ht="18.75" x14ac:dyDescent="0.3">
      <c r="D60" s="121"/>
    </row>
    <row r="61" spans="1:6" ht="18.75" x14ac:dyDescent="0.3">
      <c r="D61" s="119"/>
    </row>
    <row r="62" spans="1:6" ht="18.75" x14ac:dyDescent="0.3">
      <c r="D62" s="120"/>
    </row>
    <row r="63" spans="1:6" ht="18.75" x14ac:dyDescent="0.3">
      <c r="D63" s="120"/>
    </row>
    <row r="64" spans="1:6" ht="18.75" x14ac:dyDescent="0.3">
      <c r="D64" s="120"/>
    </row>
    <row r="65" spans="4:4" ht="18.75" x14ac:dyDescent="0.3">
      <c r="D65" s="120"/>
    </row>
    <row r="66" spans="4:4" ht="18.75" x14ac:dyDescent="0.3">
      <c r="D66" s="120"/>
    </row>
    <row r="67" spans="4:4" ht="18.75" x14ac:dyDescent="0.3">
      <c r="D67" s="119"/>
    </row>
  </sheetData>
  <mergeCells count="14">
    <mergeCell ref="C53:E53"/>
    <mergeCell ref="C58:E58"/>
    <mergeCell ref="A1:B1"/>
    <mergeCell ref="A2:B2"/>
    <mergeCell ref="C5:C7"/>
    <mergeCell ref="D5:D7"/>
    <mergeCell ref="A3:E3"/>
    <mergeCell ref="C4:E4"/>
    <mergeCell ref="A5:A7"/>
    <mergeCell ref="B5:B7"/>
    <mergeCell ref="E5:E7"/>
    <mergeCell ref="B38:E38"/>
    <mergeCell ref="B10:E10"/>
    <mergeCell ref="B24:E24"/>
  </mergeCells>
  <pageMargins left="0.57999999999999996" right="0.37" top="0.48" bottom="0.08" header="0.26" footer="0.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topLeftCell="A10" zoomScaleNormal="100" workbookViewId="0">
      <selection activeCell="Q17" sqref="Q17"/>
    </sheetView>
  </sheetViews>
  <sheetFormatPr defaultColWidth="9.140625" defaultRowHeight="15.75" x14ac:dyDescent="0.25"/>
  <cols>
    <col min="1" max="1" width="4.5703125" style="35" customWidth="1"/>
    <col min="2" max="2" width="8.5703125" style="35" customWidth="1"/>
    <col min="3" max="3" width="7.140625" style="35" customWidth="1"/>
    <col min="4" max="4" width="6.85546875" style="35" customWidth="1"/>
    <col min="5" max="5" width="6.7109375" style="35" customWidth="1"/>
    <col min="6" max="6" width="5.7109375" style="35" customWidth="1"/>
    <col min="7" max="7" width="6" style="35" customWidth="1"/>
    <col min="8" max="8" width="6.5703125" style="35" customWidth="1"/>
    <col min="9" max="9" width="7.140625" style="35" customWidth="1"/>
    <col min="10" max="10" width="7.42578125" style="35" customWidth="1"/>
    <col min="11" max="11" width="7.5703125" style="35" customWidth="1"/>
    <col min="12" max="12" width="7.140625" style="35" customWidth="1"/>
    <col min="13" max="13" width="7" style="35" customWidth="1"/>
    <col min="14" max="14" width="6.85546875" style="35" customWidth="1"/>
    <col min="15" max="15" width="7.140625" style="35" customWidth="1"/>
    <col min="16" max="16" width="7.28515625" style="35" customWidth="1"/>
    <col min="17" max="17" width="6.7109375" style="35" customWidth="1"/>
    <col min="18" max="18" width="6.85546875" style="35" customWidth="1"/>
    <col min="19" max="19" width="5.85546875" style="35" customWidth="1"/>
    <col min="20" max="20" width="6.28515625" style="35" customWidth="1"/>
    <col min="21" max="21" width="7" style="35" customWidth="1"/>
    <col min="22" max="16384" width="9.140625" style="35"/>
  </cols>
  <sheetData>
    <row r="1" spans="1:21" x14ac:dyDescent="0.25">
      <c r="A1" s="252" t="s">
        <v>371</v>
      </c>
      <c r="B1" s="252"/>
      <c r="C1" s="252"/>
      <c r="D1" s="252"/>
      <c r="E1" s="252"/>
      <c r="T1" s="43" t="s">
        <v>149</v>
      </c>
    </row>
    <row r="2" spans="1:21" x14ac:dyDescent="0.25">
      <c r="A2" s="252" t="s">
        <v>372</v>
      </c>
      <c r="B2" s="252"/>
      <c r="C2" s="252"/>
      <c r="D2" s="252"/>
      <c r="E2" s="252"/>
      <c r="T2" s="43"/>
    </row>
    <row r="3" spans="1:21" ht="45" customHeight="1" x14ac:dyDescent="0.25">
      <c r="A3" s="265" t="s">
        <v>401</v>
      </c>
      <c r="B3" s="266"/>
      <c r="C3" s="266"/>
      <c r="D3" s="266"/>
      <c r="E3" s="266"/>
      <c r="F3" s="266"/>
      <c r="G3" s="266"/>
      <c r="H3" s="266"/>
      <c r="I3" s="266"/>
      <c r="J3" s="266"/>
      <c r="K3" s="266"/>
      <c r="L3" s="266"/>
      <c r="M3" s="266"/>
      <c r="N3" s="266"/>
      <c r="O3" s="266"/>
      <c r="P3" s="266"/>
      <c r="Q3" s="266"/>
      <c r="R3" s="266"/>
      <c r="S3" s="266"/>
      <c r="T3" s="266"/>
    </row>
    <row r="4" spans="1:21" ht="3" customHeight="1" x14ac:dyDescent="0.25">
      <c r="A4" s="267"/>
      <c r="B4" s="267"/>
      <c r="C4" s="267"/>
      <c r="D4" s="267"/>
      <c r="E4" s="267"/>
      <c r="F4" s="267"/>
      <c r="G4" s="267"/>
      <c r="H4" s="267"/>
      <c r="I4" s="267"/>
      <c r="J4" s="267"/>
      <c r="K4" s="267"/>
      <c r="L4" s="267"/>
      <c r="M4" s="267"/>
      <c r="N4" s="267"/>
      <c r="O4" s="267"/>
      <c r="P4" s="267"/>
      <c r="Q4" s="267"/>
      <c r="R4" s="267"/>
      <c r="S4" s="267"/>
      <c r="T4" s="267"/>
    </row>
    <row r="5" spans="1:21" ht="16.5" customHeight="1" x14ac:dyDescent="0.25">
      <c r="A5" s="268" t="s">
        <v>15</v>
      </c>
      <c r="B5" s="268" t="s">
        <v>59</v>
      </c>
      <c r="C5" s="271" t="s">
        <v>173</v>
      </c>
      <c r="D5" s="284" t="s">
        <v>153</v>
      </c>
      <c r="E5" s="285"/>
      <c r="F5" s="285"/>
      <c r="G5" s="285"/>
      <c r="H5" s="285"/>
      <c r="I5" s="285"/>
      <c r="J5" s="285"/>
      <c r="K5" s="285"/>
      <c r="L5" s="285"/>
      <c r="M5" s="285"/>
      <c r="N5" s="285"/>
      <c r="O5" s="285"/>
      <c r="P5" s="285"/>
      <c r="Q5" s="285"/>
      <c r="R5" s="285"/>
      <c r="S5" s="285"/>
      <c r="T5" s="285"/>
      <c r="U5" s="286"/>
    </row>
    <row r="6" spans="1:21" ht="27.75" customHeight="1" x14ac:dyDescent="0.25">
      <c r="A6" s="269"/>
      <c r="B6" s="269"/>
      <c r="C6" s="272"/>
      <c r="D6" s="262" t="s">
        <v>129</v>
      </c>
      <c r="E6" s="264"/>
      <c r="F6" s="264"/>
      <c r="G6" s="263"/>
      <c r="H6" s="281" t="s">
        <v>154</v>
      </c>
      <c r="I6" s="282"/>
      <c r="J6" s="283"/>
      <c r="K6" s="262" t="s">
        <v>158</v>
      </c>
      <c r="L6" s="264"/>
      <c r="M6" s="264"/>
      <c r="N6" s="263"/>
      <c r="O6" s="262" t="s">
        <v>175</v>
      </c>
      <c r="P6" s="263"/>
      <c r="Q6" s="262" t="s">
        <v>130</v>
      </c>
      <c r="R6" s="264"/>
      <c r="S6" s="264"/>
      <c r="T6" s="263"/>
      <c r="U6" s="287" t="s">
        <v>394</v>
      </c>
    </row>
    <row r="7" spans="1:21" ht="84" x14ac:dyDescent="0.25">
      <c r="A7" s="270"/>
      <c r="B7" s="270"/>
      <c r="C7" s="273"/>
      <c r="D7" s="36" t="s">
        <v>132</v>
      </c>
      <c r="E7" s="36" t="s">
        <v>133</v>
      </c>
      <c r="F7" s="36" t="s">
        <v>134</v>
      </c>
      <c r="G7" s="36" t="s">
        <v>135</v>
      </c>
      <c r="H7" s="36" t="s">
        <v>155</v>
      </c>
      <c r="I7" s="36" t="s">
        <v>156</v>
      </c>
      <c r="J7" s="36" t="s">
        <v>157</v>
      </c>
      <c r="K7" s="36" t="s">
        <v>150</v>
      </c>
      <c r="L7" s="36" t="s">
        <v>136</v>
      </c>
      <c r="M7" s="36" t="s">
        <v>151</v>
      </c>
      <c r="N7" s="36" t="s">
        <v>152</v>
      </c>
      <c r="O7" s="36" t="s">
        <v>159</v>
      </c>
      <c r="P7" s="36" t="s">
        <v>160</v>
      </c>
      <c r="Q7" s="36" t="s">
        <v>137</v>
      </c>
      <c r="R7" s="36" t="s">
        <v>138</v>
      </c>
      <c r="S7" s="36" t="s">
        <v>139</v>
      </c>
      <c r="T7" s="36" t="s">
        <v>140</v>
      </c>
      <c r="U7" s="288"/>
    </row>
    <row r="8" spans="1:21" x14ac:dyDescent="0.25">
      <c r="A8" s="37" t="s">
        <v>44</v>
      </c>
      <c r="B8" s="37" t="s">
        <v>56</v>
      </c>
      <c r="C8" s="37" t="s">
        <v>171</v>
      </c>
      <c r="D8" s="37">
        <v>1</v>
      </c>
      <c r="E8" s="37">
        <v>2</v>
      </c>
      <c r="F8" s="37">
        <v>3</v>
      </c>
      <c r="G8" s="37">
        <v>4</v>
      </c>
      <c r="H8" s="37">
        <v>5</v>
      </c>
      <c r="I8" s="37">
        <v>6</v>
      </c>
      <c r="J8" s="37">
        <v>7</v>
      </c>
      <c r="K8" s="37">
        <v>8</v>
      </c>
      <c r="L8" s="37">
        <v>9</v>
      </c>
      <c r="M8" s="37">
        <v>10</v>
      </c>
      <c r="N8" s="37">
        <v>11</v>
      </c>
      <c r="O8" s="37">
        <v>12</v>
      </c>
      <c r="P8" s="37">
        <v>13</v>
      </c>
      <c r="Q8" s="37">
        <v>14</v>
      </c>
      <c r="R8" s="37">
        <v>15</v>
      </c>
      <c r="S8" s="37">
        <v>16</v>
      </c>
      <c r="T8" s="37">
        <v>17</v>
      </c>
      <c r="U8" s="25">
        <v>18</v>
      </c>
    </row>
    <row r="9" spans="1:21" ht="33.75" customHeight="1" x14ac:dyDescent="0.25">
      <c r="A9" s="71">
        <v>1</v>
      </c>
      <c r="B9" s="71" t="s">
        <v>170</v>
      </c>
      <c r="C9" s="72">
        <v>62</v>
      </c>
      <c r="D9" s="72">
        <v>20</v>
      </c>
      <c r="E9" s="72">
        <v>42</v>
      </c>
      <c r="F9" s="72"/>
      <c r="G9" s="72"/>
      <c r="H9" s="72">
        <v>26</v>
      </c>
      <c r="I9" s="72">
        <v>36</v>
      </c>
      <c r="J9" s="72"/>
      <c r="K9" s="72">
        <v>29</v>
      </c>
      <c r="L9" s="72">
        <v>33</v>
      </c>
      <c r="M9" s="72"/>
      <c r="N9" s="72"/>
      <c r="O9" s="73">
        <v>59</v>
      </c>
      <c r="P9" s="73">
        <v>3</v>
      </c>
      <c r="Q9" s="72">
        <v>9</v>
      </c>
      <c r="R9" s="72">
        <v>53</v>
      </c>
      <c r="S9" s="72"/>
      <c r="T9" s="72"/>
      <c r="U9" s="89">
        <f>'Bieu 1A'!C35</f>
        <v>7689</v>
      </c>
    </row>
    <row r="10" spans="1:21" ht="42.75" customHeight="1" x14ac:dyDescent="0.25">
      <c r="A10" s="71">
        <v>2</v>
      </c>
      <c r="B10" s="274" t="s">
        <v>172</v>
      </c>
      <c r="C10" s="275"/>
      <c r="D10" s="78">
        <f>D9/$C$9*100</f>
        <v>32.258064516129032</v>
      </c>
      <c r="E10" s="78">
        <f t="shared" ref="E10:T10" si="0">E9/$C$9*100</f>
        <v>67.741935483870961</v>
      </c>
      <c r="F10" s="79">
        <f t="shared" si="0"/>
        <v>0</v>
      </c>
      <c r="G10" s="79">
        <f t="shared" si="0"/>
        <v>0</v>
      </c>
      <c r="H10" s="79">
        <f t="shared" si="0"/>
        <v>41.935483870967744</v>
      </c>
      <c r="I10" s="78">
        <f t="shared" si="0"/>
        <v>58.064516129032263</v>
      </c>
      <c r="J10" s="79">
        <f t="shared" si="0"/>
        <v>0</v>
      </c>
      <c r="K10" s="78">
        <f t="shared" si="0"/>
        <v>46.774193548387096</v>
      </c>
      <c r="L10" s="78">
        <f t="shared" si="0"/>
        <v>53.225806451612897</v>
      </c>
      <c r="M10" s="79">
        <f t="shared" si="0"/>
        <v>0</v>
      </c>
      <c r="N10" s="79">
        <f t="shared" si="0"/>
        <v>0</v>
      </c>
      <c r="O10" s="78">
        <f t="shared" si="0"/>
        <v>95.161290322580655</v>
      </c>
      <c r="P10" s="78">
        <f t="shared" si="0"/>
        <v>4.838709677419355</v>
      </c>
      <c r="Q10" s="78">
        <f t="shared" si="0"/>
        <v>14.516129032258066</v>
      </c>
      <c r="R10" s="78">
        <f t="shared" si="0"/>
        <v>85.483870967741936</v>
      </c>
      <c r="S10" s="79">
        <f t="shared" si="0"/>
        <v>0</v>
      </c>
      <c r="T10" s="79">
        <f t="shared" si="0"/>
        <v>0</v>
      </c>
      <c r="U10" s="85"/>
    </row>
    <row r="11" spans="1:21" ht="4.5" customHeight="1" x14ac:dyDescent="0.25"/>
    <row r="12" spans="1:21" ht="15.75" customHeight="1" x14ac:dyDescent="0.25">
      <c r="A12" s="268" t="s">
        <v>15</v>
      </c>
      <c r="B12" s="268" t="s">
        <v>59</v>
      </c>
      <c r="C12" s="271" t="s">
        <v>173</v>
      </c>
      <c r="D12" s="259" t="s">
        <v>153</v>
      </c>
      <c r="E12" s="260"/>
      <c r="F12" s="260"/>
      <c r="G12" s="260"/>
      <c r="H12" s="260"/>
      <c r="I12" s="260"/>
      <c r="J12" s="260"/>
      <c r="K12" s="260"/>
      <c r="L12" s="260"/>
      <c r="M12" s="260"/>
      <c r="N12" s="260"/>
      <c r="O12" s="260"/>
      <c r="P12" s="260"/>
      <c r="Q12" s="260"/>
      <c r="R12" s="261"/>
      <c r="S12" s="42"/>
      <c r="T12" s="42"/>
    </row>
    <row r="13" spans="1:21" ht="27.75" customHeight="1" x14ac:dyDescent="0.25">
      <c r="A13" s="269"/>
      <c r="B13" s="269"/>
      <c r="C13" s="272"/>
      <c r="D13" s="278" t="s">
        <v>163</v>
      </c>
      <c r="E13" s="279"/>
      <c r="F13" s="280"/>
      <c r="G13" s="278" t="s">
        <v>376</v>
      </c>
      <c r="H13" s="279"/>
      <c r="I13" s="279"/>
      <c r="J13" s="280"/>
      <c r="K13" s="278" t="s">
        <v>165</v>
      </c>
      <c r="L13" s="279"/>
      <c r="M13" s="279"/>
      <c r="N13" s="280"/>
      <c r="O13" s="278" t="s">
        <v>131</v>
      </c>
      <c r="P13" s="279"/>
      <c r="Q13" s="279"/>
      <c r="R13" s="280"/>
      <c r="S13" s="38"/>
      <c r="T13" s="38"/>
    </row>
    <row r="14" spans="1:21" ht="84" x14ac:dyDescent="0.25">
      <c r="A14" s="270"/>
      <c r="B14" s="270"/>
      <c r="C14" s="273"/>
      <c r="D14" s="36" t="s">
        <v>161</v>
      </c>
      <c r="E14" s="36" t="s">
        <v>162</v>
      </c>
      <c r="F14" s="36" t="s">
        <v>164</v>
      </c>
      <c r="G14" s="36" t="s">
        <v>141</v>
      </c>
      <c r="H14" s="36" t="s">
        <v>142</v>
      </c>
      <c r="I14" s="36" t="s">
        <v>143</v>
      </c>
      <c r="J14" s="36" t="s">
        <v>144</v>
      </c>
      <c r="K14" s="36" t="s">
        <v>166</v>
      </c>
      <c r="L14" s="36" t="s">
        <v>167</v>
      </c>
      <c r="M14" s="36" t="s">
        <v>168</v>
      </c>
      <c r="N14" s="36" t="s">
        <v>169</v>
      </c>
      <c r="O14" s="36" t="s">
        <v>145</v>
      </c>
      <c r="P14" s="36" t="s">
        <v>146</v>
      </c>
      <c r="Q14" s="36" t="s">
        <v>147</v>
      </c>
      <c r="R14" s="36" t="s">
        <v>148</v>
      </c>
      <c r="S14" s="39"/>
      <c r="T14" s="39"/>
    </row>
    <row r="15" spans="1:21" ht="38.25" customHeight="1" x14ac:dyDescent="0.25">
      <c r="A15" s="37" t="s">
        <v>44</v>
      </c>
      <c r="B15" s="37" t="s">
        <v>56</v>
      </c>
      <c r="C15" s="37" t="s">
        <v>171</v>
      </c>
      <c r="D15" s="37">
        <v>18</v>
      </c>
      <c r="E15" s="37">
        <v>19</v>
      </c>
      <c r="F15" s="37">
        <v>20</v>
      </c>
      <c r="G15" s="37">
        <v>21</v>
      </c>
      <c r="H15" s="37">
        <v>22</v>
      </c>
      <c r="I15" s="37">
        <v>23</v>
      </c>
      <c r="J15" s="37">
        <v>24</v>
      </c>
      <c r="K15" s="37">
        <v>25</v>
      </c>
      <c r="L15" s="37">
        <v>26</v>
      </c>
      <c r="M15" s="37">
        <v>27</v>
      </c>
      <c r="N15" s="37">
        <v>28</v>
      </c>
      <c r="O15" s="37">
        <v>29</v>
      </c>
      <c r="P15" s="37">
        <v>30</v>
      </c>
      <c r="Q15" s="37">
        <v>31</v>
      </c>
      <c r="R15" s="37">
        <v>32</v>
      </c>
      <c r="S15" s="40"/>
      <c r="T15" s="40"/>
    </row>
    <row r="16" spans="1:21" ht="38.25" customHeight="1" x14ac:dyDescent="0.25">
      <c r="A16" s="71">
        <v>1</v>
      </c>
      <c r="B16" s="71" t="s">
        <v>170</v>
      </c>
      <c r="C16" s="72">
        <v>62</v>
      </c>
      <c r="D16" s="72">
        <v>61</v>
      </c>
      <c r="E16" s="72">
        <v>1</v>
      </c>
      <c r="F16" s="72"/>
      <c r="G16" s="72">
        <v>36</v>
      </c>
      <c r="H16" s="72">
        <v>26</v>
      </c>
      <c r="I16" s="72"/>
      <c r="J16" s="72"/>
      <c r="K16" s="72">
        <v>44</v>
      </c>
      <c r="L16" s="72">
        <v>18</v>
      </c>
      <c r="M16" s="72"/>
      <c r="N16" s="72"/>
      <c r="O16" s="72">
        <v>31</v>
      </c>
      <c r="P16" s="72">
        <v>28</v>
      </c>
      <c r="Q16" s="72">
        <v>3</v>
      </c>
      <c r="R16" s="72"/>
      <c r="S16" s="41"/>
      <c r="T16" s="41"/>
    </row>
    <row r="17" spans="1:20" ht="38.25" customHeight="1" x14ac:dyDescent="0.25">
      <c r="A17" s="71">
        <v>2</v>
      </c>
      <c r="B17" s="276" t="s">
        <v>174</v>
      </c>
      <c r="C17" s="277"/>
      <c r="D17" s="79">
        <f>D16/$C$16*100</f>
        <v>98.387096774193552</v>
      </c>
      <c r="E17" s="79">
        <f t="shared" ref="E17:R17" si="1">E16/$C$16*100</f>
        <v>1.6129032258064515</v>
      </c>
      <c r="F17" s="79">
        <f t="shared" si="1"/>
        <v>0</v>
      </c>
      <c r="G17" s="78">
        <f t="shared" si="1"/>
        <v>58.064516129032263</v>
      </c>
      <c r="H17" s="78">
        <f t="shared" si="1"/>
        <v>41.935483870967744</v>
      </c>
      <c r="I17" s="79">
        <f t="shared" si="1"/>
        <v>0</v>
      </c>
      <c r="J17" s="79">
        <f t="shared" si="1"/>
        <v>0</v>
      </c>
      <c r="K17" s="78">
        <f t="shared" si="1"/>
        <v>70.967741935483872</v>
      </c>
      <c r="L17" s="78">
        <f t="shared" si="1"/>
        <v>29.032258064516132</v>
      </c>
      <c r="M17" s="79">
        <f t="shared" si="1"/>
        <v>0</v>
      </c>
      <c r="N17" s="79">
        <f t="shared" si="1"/>
        <v>0</v>
      </c>
      <c r="O17" s="78">
        <f t="shared" si="1"/>
        <v>50</v>
      </c>
      <c r="P17" s="78">
        <f t="shared" si="1"/>
        <v>45.161290322580641</v>
      </c>
      <c r="Q17" s="79">
        <f t="shared" si="1"/>
        <v>4.838709677419355</v>
      </c>
      <c r="R17" s="79">
        <f t="shared" si="1"/>
        <v>0</v>
      </c>
      <c r="S17" s="41"/>
      <c r="T17" s="41"/>
    </row>
    <row r="19" spans="1:20" ht="18.75" x14ac:dyDescent="0.3">
      <c r="P19" s="241" t="s">
        <v>373</v>
      </c>
      <c r="Q19" s="241"/>
      <c r="R19" s="241"/>
      <c r="S19" s="241"/>
    </row>
    <row r="20" spans="1:20" x14ac:dyDescent="0.25">
      <c r="P20"/>
      <c r="Q20"/>
      <c r="R20"/>
      <c r="S20"/>
    </row>
    <row r="21" spans="1:20" x14ac:dyDescent="0.25">
      <c r="P21"/>
      <c r="Q21"/>
      <c r="R21"/>
      <c r="S21"/>
    </row>
    <row r="22" spans="1:20" x14ac:dyDescent="0.25">
      <c r="P22"/>
      <c r="Q22"/>
      <c r="R22"/>
      <c r="S22"/>
    </row>
    <row r="23" spans="1:20" x14ac:dyDescent="0.25">
      <c r="P23"/>
      <c r="Q23"/>
      <c r="R23"/>
      <c r="S23"/>
    </row>
    <row r="24" spans="1:20" ht="18.75" x14ac:dyDescent="0.3">
      <c r="P24" s="241" t="s">
        <v>399</v>
      </c>
      <c r="Q24" s="241"/>
      <c r="R24" s="241"/>
      <c r="S24" s="241"/>
    </row>
  </sheetData>
  <mergeCells count="26">
    <mergeCell ref="D13:F13"/>
    <mergeCell ref="G13:J13"/>
    <mergeCell ref="A1:E1"/>
    <mergeCell ref="O13:R13"/>
    <mergeCell ref="D12:R12"/>
    <mergeCell ref="K13:N13"/>
    <mergeCell ref="H6:J6"/>
    <mergeCell ref="K6:N6"/>
    <mergeCell ref="D5:U5"/>
    <mergeCell ref="U6:U7"/>
    <mergeCell ref="P19:S19"/>
    <mergeCell ref="P24:S24"/>
    <mergeCell ref="A2:E2"/>
    <mergeCell ref="O6:P6"/>
    <mergeCell ref="D6:G6"/>
    <mergeCell ref="Q6:T6"/>
    <mergeCell ref="A3:T3"/>
    <mergeCell ref="A4:T4"/>
    <mergeCell ref="A5:A7"/>
    <mergeCell ref="B5:B7"/>
    <mergeCell ref="C5:C7"/>
    <mergeCell ref="A12:A14"/>
    <mergeCell ref="B12:B14"/>
    <mergeCell ref="C12:C14"/>
    <mergeCell ref="B10:C10"/>
    <mergeCell ref="B17:C17"/>
  </mergeCells>
  <pageMargins left="0.2" right="0.2" top="0.26" bottom="0.23" header="0.23" footer="0.2"/>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3"/>
  <sheetViews>
    <sheetView workbookViewId="0">
      <selection activeCell="Q6" sqref="Q6"/>
    </sheetView>
  </sheetViews>
  <sheetFormatPr defaultColWidth="9.140625" defaultRowHeight="15.75" x14ac:dyDescent="0.25"/>
  <cols>
    <col min="1" max="1" width="3.28515625" style="35" customWidth="1"/>
    <col min="2" max="2" width="21.42578125" style="35" customWidth="1"/>
    <col min="3" max="7" width="5.140625" style="35" customWidth="1"/>
    <col min="8" max="8" width="5.140625" style="94" customWidth="1"/>
    <col min="9" max="11" width="5.140625" style="35" customWidth="1"/>
    <col min="12" max="12" width="5.140625" style="94" customWidth="1"/>
    <col min="13" max="15" width="5.140625" style="35" customWidth="1"/>
    <col min="16" max="16" width="5.140625" style="94" customWidth="1"/>
    <col min="17" max="19" width="5.140625" style="35" customWidth="1"/>
    <col min="20" max="20" width="5.140625" style="94" customWidth="1"/>
    <col min="21" max="24" width="5.140625" style="35" customWidth="1"/>
    <col min="25" max="16384" width="9.140625" style="35"/>
  </cols>
  <sheetData>
    <row r="1" spans="1:24" x14ac:dyDescent="0.25">
      <c r="A1" s="302" t="s">
        <v>371</v>
      </c>
      <c r="B1" s="302"/>
      <c r="C1" s="302"/>
      <c r="D1" s="302"/>
      <c r="E1" s="302"/>
      <c r="F1" s="302"/>
      <c r="G1" s="122"/>
      <c r="H1" s="122"/>
      <c r="I1" s="122"/>
      <c r="J1" s="122"/>
      <c r="K1" s="122"/>
      <c r="L1" s="122"/>
      <c r="M1" s="122"/>
      <c r="N1" s="122"/>
      <c r="O1" s="122"/>
      <c r="P1" s="122"/>
      <c r="Q1" s="122"/>
      <c r="R1" s="122"/>
      <c r="S1" s="122"/>
      <c r="T1" s="122"/>
      <c r="U1" s="122"/>
      <c r="V1" s="304" t="s">
        <v>176</v>
      </c>
      <c r="W1" s="305"/>
    </row>
    <row r="2" spans="1:24" x14ac:dyDescent="0.25">
      <c r="A2" s="302" t="s">
        <v>372</v>
      </c>
      <c r="B2" s="302"/>
      <c r="C2" s="302"/>
      <c r="D2" s="302"/>
      <c r="E2" s="302"/>
      <c r="F2" s="302"/>
      <c r="G2" s="122"/>
      <c r="H2" s="122"/>
      <c r="I2" s="122"/>
      <c r="J2" s="122"/>
      <c r="K2" s="122"/>
      <c r="L2" s="122"/>
      <c r="M2" s="122"/>
      <c r="N2" s="122"/>
      <c r="O2" s="122"/>
      <c r="P2" s="122"/>
      <c r="Q2" s="122"/>
      <c r="R2" s="122"/>
      <c r="S2" s="122"/>
      <c r="T2" s="122"/>
      <c r="U2" s="122"/>
      <c r="V2" s="123"/>
      <c r="W2" s="124"/>
    </row>
    <row r="3" spans="1:24" ht="49.5" customHeight="1" x14ac:dyDescent="0.25">
      <c r="A3" s="303" t="s">
        <v>398</v>
      </c>
      <c r="B3" s="303"/>
      <c r="C3" s="303"/>
      <c r="D3" s="303"/>
      <c r="E3" s="303"/>
      <c r="F3" s="303"/>
      <c r="G3" s="303"/>
      <c r="H3" s="303"/>
      <c r="I3" s="303"/>
      <c r="J3" s="303"/>
      <c r="K3" s="303"/>
      <c r="L3" s="303"/>
      <c r="M3" s="303"/>
      <c r="N3" s="303"/>
      <c r="O3" s="303"/>
      <c r="P3" s="303"/>
      <c r="Q3" s="303"/>
      <c r="R3" s="303"/>
      <c r="S3" s="303"/>
      <c r="T3" s="303"/>
      <c r="U3" s="303"/>
      <c r="V3" s="303"/>
      <c r="W3" s="303"/>
    </row>
    <row r="4" spans="1:24" ht="24" customHeight="1" x14ac:dyDescent="0.25">
      <c r="A4" s="296" t="s">
        <v>181</v>
      </c>
      <c r="B4" s="296" t="s">
        <v>180</v>
      </c>
      <c r="C4" s="311" t="s">
        <v>182</v>
      </c>
      <c r="D4" s="306" t="s">
        <v>153</v>
      </c>
      <c r="E4" s="307"/>
      <c r="F4" s="307"/>
      <c r="G4" s="307"/>
      <c r="H4" s="307"/>
      <c r="I4" s="307"/>
      <c r="J4" s="307"/>
      <c r="K4" s="307"/>
      <c r="L4" s="307"/>
      <c r="M4" s="307"/>
      <c r="N4" s="307"/>
      <c r="O4" s="307"/>
      <c r="P4" s="308"/>
      <c r="Q4" s="308"/>
      <c r="R4" s="308"/>
      <c r="S4" s="308"/>
      <c r="T4" s="308"/>
      <c r="U4" s="308"/>
      <c r="V4" s="308"/>
      <c r="W4" s="309"/>
      <c r="X4" s="289" t="s">
        <v>395</v>
      </c>
    </row>
    <row r="5" spans="1:24" ht="32.25" customHeight="1" x14ac:dyDescent="0.25">
      <c r="A5" s="297"/>
      <c r="B5" s="297"/>
      <c r="C5" s="312"/>
      <c r="D5" s="299" t="s">
        <v>129</v>
      </c>
      <c r="E5" s="300"/>
      <c r="F5" s="300"/>
      <c r="G5" s="301"/>
      <c r="H5" s="299" t="s">
        <v>158</v>
      </c>
      <c r="I5" s="300"/>
      <c r="J5" s="300"/>
      <c r="K5" s="301"/>
      <c r="L5" s="299" t="s">
        <v>130</v>
      </c>
      <c r="M5" s="300"/>
      <c r="N5" s="300"/>
      <c r="O5" s="301"/>
      <c r="P5" s="299" t="s">
        <v>177</v>
      </c>
      <c r="Q5" s="300"/>
      <c r="R5" s="300"/>
      <c r="S5" s="301"/>
      <c r="T5" s="299" t="s">
        <v>131</v>
      </c>
      <c r="U5" s="300"/>
      <c r="V5" s="300"/>
      <c r="W5" s="301"/>
      <c r="X5" s="290"/>
    </row>
    <row r="6" spans="1:24" ht="141" customHeight="1" x14ac:dyDescent="0.25">
      <c r="A6" s="298"/>
      <c r="B6" s="298"/>
      <c r="C6" s="313"/>
      <c r="D6" s="97" t="s">
        <v>132</v>
      </c>
      <c r="E6" s="98" t="s">
        <v>133</v>
      </c>
      <c r="F6" s="97" t="s">
        <v>134</v>
      </c>
      <c r="G6" s="97" t="s">
        <v>135</v>
      </c>
      <c r="H6" s="99" t="s">
        <v>150</v>
      </c>
      <c r="I6" s="97" t="s">
        <v>136</v>
      </c>
      <c r="J6" s="97" t="s">
        <v>151</v>
      </c>
      <c r="K6" s="97" t="s">
        <v>152</v>
      </c>
      <c r="L6" s="99" t="s">
        <v>137</v>
      </c>
      <c r="M6" s="97" t="s">
        <v>138</v>
      </c>
      <c r="N6" s="97" t="s">
        <v>139</v>
      </c>
      <c r="O6" s="97" t="s">
        <v>140</v>
      </c>
      <c r="P6" s="99" t="s">
        <v>178</v>
      </c>
      <c r="Q6" s="97" t="s">
        <v>179</v>
      </c>
      <c r="R6" s="97" t="s">
        <v>143</v>
      </c>
      <c r="S6" s="97" t="s">
        <v>144</v>
      </c>
      <c r="T6" s="99" t="s">
        <v>145</v>
      </c>
      <c r="U6" s="97" t="s">
        <v>146</v>
      </c>
      <c r="V6" s="98" t="s">
        <v>147</v>
      </c>
      <c r="W6" s="98" t="s">
        <v>148</v>
      </c>
      <c r="X6" s="291"/>
    </row>
    <row r="7" spans="1:24" ht="18.75" customHeight="1" x14ac:dyDescent="0.25">
      <c r="A7" s="100" t="s">
        <v>44</v>
      </c>
      <c r="B7" s="100" t="s">
        <v>56</v>
      </c>
      <c r="C7" s="100" t="s">
        <v>171</v>
      </c>
      <c r="D7" s="100">
        <v>1</v>
      </c>
      <c r="E7" s="100">
        <v>2</v>
      </c>
      <c r="F7" s="100">
        <v>3</v>
      </c>
      <c r="G7" s="100">
        <v>4</v>
      </c>
      <c r="H7" s="101">
        <v>5</v>
      </c>
      <c r="I7" s="100">
        <v>6</v>
      </c>
      <c r="J7" s="100">
        <v>7</v>
      </c>
      <c r="K7" s="100">
        <v>8</v>
      </c>
      <c r="L7" s="101">
        <v>9</v>
      </c>
      <c r="M7" s="100">
        <v>10</v>
      </c>
      <c r="N7" s="100">
        <v>11</v>
      </c>
      <c r="O7" s="100">
        <v>12</v>
      </c>
      <c r="P7" s="101">
        <v>13</v>
      </c>
      <c r="Q7" s="100">
        <v>14</v>
      </c>
      <c r="R7" s="100">
        <v>15</v>
      </c>
      <c r="S7" s="100">
        <v>16</v>
      </c>
      <c r="T7" s="101">
        <v>17</v>
      </c>
      <c r="U7" s="100">
        <v>18</v>
      </c>
      <c r="V7" s="100">
        <v>19</v>
      </c>
      <c r="W7" s="100">
        <v>20</v>
      </c>
      <c r="X7" s="102"/>
    </row>
    <row r="8" spans="1:24" ht="27.75" customHeight="1" x14ac:dyDescent="0.25">
      <c r="A8" s="100">
        <v>1</v>
      </c>
      <c r="B8" s="292" t="s">
        <v>383</v>
      </c>
      <c r="C8" s="293"/>
      <c r="D8" s="100"/>
      <c r="E8" s="100"/>
      <c r="F8" s="100"/>
      <c r="G8" s="100"/>
      <c r="H8" s="101"/>
      <c r="I8" s="100"/>
      <c r="J8" s="100"/>
      <c r="K8" s="100"/>
      <c r="L8" s="101"/>
      <c r="M8" s="100"/>
      <c r="N8" s="100"/>
      <c r="O8" s="100"/>
      <c r="P8" s="101"/>
      <c r="Q8" s="100"/>
      <c r="R8" s="100"/>
      <c r="S8" s="100"/>
      <c r="T8" s="101"/>
      <c r="U8" s="100"/>
      <c r="V8" s="100"/>
      <c r="W8" s="100"/>
      <c r="X8" s="102"/>
    </row>
    <row r="9" spans="1:24" s="86" customFormat="1" ht="18.75" customHeight="1" x14ac:dyDescent="0.25">
      <c r="A9" s="103"/>
      <c r="B9" s="104" t="s">
        <v>170</v>
      </c>
      <c r="C9" s="105">
        <v>20</v>
      </c>
      <c r="D9" s="105">
        <v>20</v>
      </c>
      <c r="E9" s="105"/>
      <c r="F9" s="105"/>
      <c r="G9" s="105"/>
      <c r="H9" s="95">
        <v>20</v>
      </c>
      <c r="I9" s="105"/>
      <c r="J9" s="105"/>
      <c r="K9" s="105"/>
      <c r="L9" s="95">
        <v>20</v>
      </c>
      <c r="M9" s="105"/>
      <c r="N9" s="105"/>
      <c r="O9" s="105"/>
      <c r="P9" s="95">
        <v>20</v>
      </c>
      <c r="Q9" s="105"/>
      <c r="R9" s="105"/>
      <c r="S9" s="105"/>
      <c r="T9" s="95">
        <v>18</v>
      </c>
      <c r="U9" s="105">
        <v>2</v>
      </c>
      <c r="V9" s="105"/>
      <c r="W9" s="105"/>
      <c r="X9" s="106">
        <f>'Bieu 1B'!C21</f>
        <v>436</v>
      </c>
    </row>
    <row r="10" spans="1:24" ht="27" customHeight="1" x14ac:dyDescent="0.25">
      <c r="A10" s="100"/>
      <c r="B10" s="294" t="s">
        <v>172</v>
      </c>
      <c r="C10" s="295"/>
      <c r="D10" s="96">
        <f>D9/$C$9*100</f>
        <v>100</v>
      </c>
      <c r="E10" s="96">
        <f>E9/$C$9*100</f>
        <v>0</v>
      </c>
      <c r="F10" s="96">
        <f t="shared" ref="F10:G10" si="0">F9/$C$9*100</f>
        <v>0</v>
      </c>
      <c r="G10" s="96">
        <f t="shared" si="0"/>
        <v>0</v>
      </c>
      <c r="H10" s="95">
        <f>H9/$C$9*100</f>
        <v>100</v>
      </c>
      <c r="I10" s="96">
        <f>I9/$C$9*10</f>
        <v>0</v>
      </c>
      <c r="J10" s="96">
        <f>J9/$C$9*100</f>
        <v>0</v>
      </c>
      <c r="K10" s="96">
        <f>K9/C9*100</f>
        <v>0</v>
      </c>
      <c r="L10" s="95">
        <f>L9/$C$9*100</f>
        <v>100</v>
      </c>
      <c r="M10" s="96">
        <f>M9/$C$9*100</f>
        <v>0</v>
      </c>
      <c r="N10" s="96">
        <f t="shared" ref="N10:O10" si="1">N9/$C$9*100</f>
        <v>0</v>
      </c>
      <c r="O10" s="96">
        <f t="shared" si="1"/>
        <v>0</v>
      </c>
      <c r="P10" s="95">
        <f>P9/C9*100</f>
        <v>100</v>
      </c>
      <c r="Q10" s="96">
        <f>Q9/C9*100</f>
        <v>0</v>
      </c>
      <c r="R10" s="96">
        <f>R9/C9*100</f>
        <v>0</v>
      </c>
      <c r="S10" s="96">
        <f>0/C9*100</f>
        <v>0</v>
      </c>
      <c r="T10" s="95">
        <f>T9/C9*100</f>
        <v>90</v>
      </c>
      <c r="U10" s="96">
        <f>U9/C9*100</f>
        <v>10</v>
      </c>
      <c r="V10" s="96">
        <f>V9/C9*100</f>
        <v>0</v>
      </c>
      <c r="W10" s="96">
        <f>W9/C9*100</f>
        <v>0</v>
      </c>
      <c r="X10" s="102"/>
    </row>
    <row r="11" spans="1:24" ht="27.75" customHeight="1" x14ac:dyDescent="0.25">
      <c r="A11" s="100">
        <v>2</v>
      </c>
      <c r="B11" s="292" t="s">
        <v>374</v>
      </c>
      <c r="C11" s="293"/>
      <c r="D11" s="100"/>
      <c r="E11" s="100"/>
      <c r="F11" s="100"/>
      <c r="G11" s="100"/>
      <c r="H11" s="101"/>
      <c r="I11" s="100"/>
      <c r="J11" s="100"/>
      <c r="K11" s="100"/>
      <c r="L11" s="101"/>
      <c r="M11" s="100"/>
      <c r="N11" s="100"/>
      <c r="O11" s="100"/>
      <c r="P11" s="101"/>
      <c r="Q11" s="100"/>
      <c r="R11" s="100"/>
      <c r="S11" s="100"/>
      <c r="T11" s="101"/>
      <c r="U11" s="100"/>
      <c r="V11" s="100"/>
      <c r="W11" s="100"/>
      <c r="X11" s="102"/>
    </row>
    <row r="12" spans="1:24" s="86" customFormat="1" ht="18.75" customHeight="1" x14ac:dyDescent="0.25">
      <c r="A12" s="103"/>
      <c r="B12" s="104" t="s">
        <v>170</v>
      </c>
      <c r="C12" s="105">
        <v>62</v>
      </c>
      <c r="D12" s="105">
        <v>44</v>
      </c>
      <c r="E12" s="105">
        <v>18</v>
      </c>
      <c r="F12" s="105"/>
      <c r="G12" s="105"/>
      <c r="H12" s="95">
        <v>46</v>
      </c>
      <c r="I12" s="105">
        <v>16</v>
      </c>
      <c r="J12" s="105"/>
      <c r="K12" s="105"/>
      <c r="L12" s="95">
        <v>18</v>
      </c>
      <c r="M12" s="105">
        <v>44</v>
      </c>
      <c r="N12" s="105"/>
      <c r="O12" s="105"/>
      <c r="P12" s="95">
        <v>62</v>
      </c>
      <c r="Q12" s="105"/>
      <c r="R12" s="105"/>
      <c r="S12" s="105"/>
      <c r="T12" s="95">
        <v>32</v>
      </c>
      <c r="U12" s="105">
        <v>30</v>
      </c>
      <c r="V12" s="105"/>
      <c r="W12" s="105"/>
      <c r="X12" s="106">
        <f>'Bieu 1B'!C14</f>
        <v>300</v>
      </c>
    </row>
    <row r="13" spans="1:24" ht="24.75" customHeight="1" x14ac:dyDescent="0.25">
      <c r="A13" s="100"/>
      <c r="B13" s="294" t="s">
        <v>172</v>
      </c>
      <c r="C13" s="295"/>
      <c r="D13" s="96">
        <f>D12/C12*100</f>
        <v>70.967741935483872</v>
      </c>
      <c r="E13" s="96">
        <f>E12/C12*100</f>
        <v>29.032258064516132</v>
      </c>
      <c r="F13" s="96">
        <f>F12/E12*100</f>
        <v>0</v>
      </c>
      <c r="G13" s="96">
        <f>G12/C12*100</f>
        <v>0</v>
      </c>
      <c r="H13" s="95">
        <f>H12/C12*100</f>
        <v>74.193548387096769</v>
      </c>
      <c r="I13" s="96">
        <f>I12/C12*100</f>
        <v>25.806451612903224</v>
      </c>
      <c r="J13" s="96">
        <f>J12/I12*100</f>
        <v>0</v>
      </c>
      <c r="K13" s="96">
        <f>K12/C12*100</f>
        <v>0</v>
      </c>
      <c r="L13" s="95">
        <f>L12/C12*100</f>
        <v>29.032258064516132</v>
      </c>
      <c r="M13" s="96">
        <f>M12/C12*100</f>
        <v>70.967741935483872</v>
      </c>
      <c r="N13" s="96">
        <f>N12/C12*100</f>
        <v>0</v>
      </c>
      <c r="O13" s="96">
        <f>O12/C12*100</f>
        <v>0</v>
      </c>
      <c r="P13" s="95">
        <f>P12/C12*100</f>
        <v>100</v>
      </c>
      <c r="Q13" s="96">
        <f>Q12/C12*100</f>
        <v>0</v>
      </c>
      <c r="R13" s="96">
        <f>R12/C12*100</f>
        <v>0</v>
      </c>
      <c r="S13" s="96">
        <f>S12/C12*100</f>
        <v>0</v>
      </c>
      <c r="T13" s="95">
        <f>T12/C12*100</f>
        <v>51.612903225806448</v>
      </c>
      <c r="U13" s="96">
        <f>U12/C12*100</f>
        <v>48.387096774193552</v>
      </c>
      <c r="V13" s="96">
        <f>V12/C12*100</f>
        <v>0</v>
      </c>
      <c r="W13" s="96">
        <f>W12/C12*100</f>
        <v>0</v>
      </c>
      <c r="X13" s="102"/>
    </row>
    <row r="14" spans="1:24" ht="32.25" customHeight="1" x14ac:dyDescent="0.25">
      <c r="A14" s="100">
        <v>3</v>
      </c>
      <c r="B14" s="292" t="s">
        <v>384</v>
      </c>
      <c r="C14" s="293"/>
      <c r="D14" s="100"/>
      <c r="E14" s="100"/>
      <c r="F14" s="100"/>
      <c r="G14" s="100"/>
      <c r="H14" s="101"/>
      <c r="I14" s="100"/>
      <c r="J14" s="100"/>
      <c r="K14" s="100"/>
      <c r="L14" s="101"/>
      <c r="M14" s="100"/>
      <c r="N14" s="100"/>
      <c r="O14" s="100"/>
      <c r="P14" s="101"/>
      <c r="Q14" s="100"/>
      <c r="R14" s="100"/>
      <c r="S14" s="100"/>
      <c r="T14" s="101"/>
      <c r="U14" s="100"/>
      <c r="V14" s="100"/>
      <c r="W14" s="100"/>
      <c r="X14" s="102"/>
    </row>
    <row r="15" spans="1:24" s="86" customFormat="1" ht="18.75" customHeight="1" x14ac:dyDescent="0.25">
      <c r="A15" s="103"/>
      <c r="B15" s="104" t="s">
        <v>170</v>
      </c>
      <c r="C15" s="105">
        <v>65</v>
      </c>
      <c r="D15" s="105">
        <v>50</v>
      </c>
      <c r="E15" s="105">
        <v>15</v>
      </c>
      <c r="F15" s="105"/>
      <c r="G15" s="105"/>
      <c r="H15" s="95">
        <v>55</v>
      </c>
      <c r="I15" s="105">
        <v>10</v>
      </c>
      <c r="J15" s="105"/>
      <c r="K15" s="105"/>
      <c r="L15" s="95">
        <v>5</v>
      </c>
      <c r="M15" s="105">
        <v>60</v>
      </c>
      <c r="N15" s="105"/>
      <c r="O15" s="105"/>
      <c r="P15" s="95">
        <v>65</v>
      </c>
      <c r="Q15" s="105"/>
      <c r="R15" s="105"/>
      <c r="S15" s="105"/>
      <c r="T15" s="95">
        <v>45</v>
      </c>
      <c r="U15" s="105">
        <v>20</v>
      </c>
      <c r="V15" s="105"/>
      <c r="W15" s="105"/>
      <c r="X15" s="106">
        <f>'Bieu 1B'!C17</f>
        <v>578</v>
      </c>
    </row>
    <row r="16" spans="1:24" ht="26.25" customHeight="1" x14ac:dyDescent="0.25">
      <c r="A16" s="100"/>
      <c r="B16" s="294" t="s">
        <v>172</v>
      </c>
      <c r="C16" s="295"/>
      <c r="D16" s="96">
        <f>D15/C15*100</f>
        <v>76.923076923076934</v>
      </c>
      <c r="E16" s="96">
        <f>E15/C15*100</f>
        <v>23.076923076923077</v>
      </c>
      <c r="F16" s="96">
        <f>F15/E15*100</f>
        <v>0</v>
      </c>
      <c r="G16" s="96">
        <v>0</v>
      </c>
      <c r="H16" s="95">
        <f>H15/C15*100</f>
        <v>84.615384615384613</v>
      </c>
      <c r="I16" s="96">
        <f>I15/C15*100</f>
        <v>15.384615384615385</v>
      </c>
      <c r="J16" s="96">
        <v>0</v>
      </c>
      <c r="K16" s="96">
        <v>0</v>
      </c>
      <c r="L16" s="95">
        <f>L15/C15*100</f>
        <v>7.6923076923076925</v>
      </c>
      <c r="M16" s="96">
        <f>M15/C15*100</f>
        <v>92.307692307692307</v>
      </c>
      <c r="N16" s="96">
        <v>0</v>
      </c>
      <c r="O16" s="96">
        <v>0</v>
      </c>
      <c r="P16" s="95">
        <f>P15/C15*100</f>
        <v>100</v>
      </c>
      <c r="Q16" s="96">
        <f>Q15/D15*100</f>
        <v>0</v>
      </c>
      <c r="R16" s="96">
        <v>0</v>
      </c>
      <c r="S16" s="96">
        <v>0</v>
      </c>
      <c r="T16" s="95">
        <f>T15/C15*100</f>
        <v>69.230769230769226</v>
      </c>
      <c r="U16" s="96">
        <f>U15/C15*100</f>
        <v>30.76923076923077</v>
      </c>
      <c r="V16" s="96">
        <v>0</v>
      </c>
      <c r="W16" s="96">
        <v>0</v>
      </c>
      <c r="X16" s="102"/>
    </row>
    <row r="17" spans="1:24" ht="33.75" customHeight="1" x14ac:dyDescent="0.25">
      <c r="A17" s="100">
        <v>4</v>
      </c>
      <c r="B17" s="292" t="s">
        <v>385</v>
      </c>
      <c r="C17" s="293"/>
      <c r="D17" s="100"/>
      <c r="E17" s="100"/>
      <c r="F17" s="100"/>
      <c r="G17" s="100"/>
      <c r="H17" s="101"/>
      <c r="I17" s="100"/>
      <c r="J17" s="100"/>
      <c r="K17" s="100"/>
      <c r="L17" s="101"/>
      <c r="M17" s="100"/>
      <c r="N17" s="100"/>
      <c r="O17" s="100"/>
      <c r="P17" s="101"/>
      <c r="Q17" s="100"/>
      <c r="R17" s="100"/>
      <c r="S17" s="100"/>
      <c r="T17" s="101"/>
      <c r="U17" s="100"/>
      <c r="V17" s="100"/>
      <c r="W17" s="100"/>
      <c r="X17" s="102"/>
    </row>
    <row r="18" spans="1:24" s="86" customFormat="1" ht="18.75" customHeight="1" x14ac:dyDescent="0.25">
      <c r="A18" s="103"/>
      <c r="B18" s="104" t="s">
        <v>170</v>
      </c>
      <c r="C18" s="105">
        <v>21</v>
      </c>
      <c r="D18" s="105">
        <v>17</v>
      </c>
      <c r="E18" s="105">
        <v>4</v>
      </c>
      <c r="F18" s="105"/>
      <c r="G18" s="105"/>
      <c r="H18" s="95">
        <v>14</v>
      </c>
      <c r="I18" s="105">
        <v>7</v>
      </c>
      <c r="J18" s="105"/>
      <c r="K18" s="105"/>
      <c r="L18" s="95">
        <v>21</v>
      </c>
      <c r="M18" s="105"/>
      <c r="N18" s="105"/>
      <c r="O18" s="105"/>
      <c r="P18" s="95">
        <v>14</v>
      </c>
      <c r="Q18" s="105">
        <v>7</v>
      </c>
      <c r="R18" s="105"/>
      <c r="S18" s="105"/>
      <c r="T18" s="95">
        <v>18</v>
      </c>
      <c r="U18" s="105">
        <v>3</v>
      </c>
      <c r="V18" s="105"/>
      <c r="W18" s="105"/>
      <c r="X18" s="106">
        <v>206</v>
      </c>
    </row>
    <row r="19" spans="1:24" ht="27.75" customHeight="1" x14ac:dyDescent="0.25">
      <c r="A19" s="100"/>
      <c r="B19" s="294" t="s">
        <v>172</v>
      </c>
      <c r="C19" s="295"/>
      <c r="D19" s="96">
        <f>D18/C18*100</f>
        <v>80.952380952380949</v>
      </c>
      <c r="E19" s="96">
        <f>E18/C18*100</f>
        <v>19.047619047619047</v>
      </c>
      <c r="F19" s="96">
        <v>0</v>
      </c>
      <c r="G19" s="96">
        <f>G18/C18*100</f>
        <v>0</v>
      </c>
      <c r="H19" s="95">
        <f>H18/C18*100</f>
        <v>66.666666666666657</v>
      </c>
      <c r="I19" s="96">
        <f>I18/C18*100</f>
        <v>33.333333333333329</v>
      </c>
      <c r="J19" s="96">
        <v>0</v>
      </c>
      <c r="K19" s="96">
        <f>K18/C18*100</f>
        <v>0</v>
      </c>
      <c r="L19" s="95">
        <f>L18/C18*100</f>
        <v>100</v>
      </c>
      <c r="M19" s="96">
        <f>M18/C18*100</f>
        <v>0</v>
      </c>
      <c r="N19" s="96">
        <v>0</v>
      </c>
      <c r="O19" s="96">
        <v>0</v>
      </c>
      <c r="P19" s="95">
        <f>P18/C18*100</f>
        <v>66.666666666666657</v>
      </c>
      <c r="Q19" s="96">
        <f>Q18/C18*100</f>
        <v>33.333333333333329</v>
      </c>
      <c r="R19" s="96">
        <v>0</v>
      </c>
      <c r="S19" s="96">
        <f>S18/C18*100</f>
        <v>0</v>
      </c>
      <c r="T19" s="95">
        <f>T18/C18*100</f>
        <v>85.714285714285708</v>
      </c>
      <c r="U19" s="96">
        <f>U18/C18*100</f>
        <v>14.285714285714285</v>
      </c>
      <c r="V19" s="96">
        <v>0</v>
      </c>
      <c r="W19" s="96">
        <v>0</v>
      </c>
      <c r="X19" s="102"/>
    </row>
    <row r="20" spans="1:24" ht="24.75" customHeight="1" x14ac:dyDescent="0.25">
      <c r="A20" s="100">
        <v>5</v>
      </c>
      <c r="B20" s="292" t="s">
        <v>386</v>
      </c>
      <c r="C20" s="293"/>
      <c r="D20" s="100"/>
      <c r="E20" s="100"/>
      <c r="F20" s="100"/>
      <c r="G20" s="100"/>
      <c r="H20" s="101"/>
      <c r="I20" s="100"/>
      <c r="J20" s="100"/>
      <c r="K20" s="100"/>
      <c r="L20" s="101"/>
      <c r="M20" s="100"/>
      <c r="N20" s="100"/>
      <c r="O20" s="100"/>
      <c r="P20" s="101"/>
      <c r="Q20" s="100"/>
      <c r="R20" s="100"/>
      <c r="S20" s="100"/>
      <c r="T20" s="101"/>
      <c r="U20" s="100"/>
      <c r="V20" s="100"/>
      <c r="W20" s="100"/>
      <c r="X20" s="102"/>
    </row>
    <row r="21" spans="1:24" s="86" customFormat="1" ht="18.75" customHeight="1" x14ac:dyDescent="0.25">
      <c r="A21" s="103"/>
      <c r="B21" s="104" t="s">
        <v>170</v>
      </c>
      <c r="C21" s="105">
        <v>45</v>
      </c>
      <c r="D21" s="105">
        <v>40</v>
      </c>
      <c r="E21" s="105">
        <v>5</v>
      </c>
      <c r="F21" s="105"/>
      <c r="G21" s="105"/>
      <c r="H21" s="95">
        <v>30</v>
      </c>
      <c r="I21" s="105">
        <v>15</v>
      </c>
      <c r="J21" s="105"/>
      <c r="K21" s="105"/>
      <c r="L21" s="95">
        <v>40</v>
      </c>
      <c r="M21" s="105">
        <v>5</v>
      </c>
      <c r="N21" s="105"/>
      <c r="O21" s="105"/>
      <c r="P21" s="95">
        <v>35</v>
      </c>
      <c r="Q21" s="105">
        <v>5</v>
      </c>
      <c r="R21" s="105"/>
      <c r="S21" s="105"/>
      <c r="T21" s="95">
        <v>35</v>
      </c>
      <c r="U21" s="105">
        <v>10</v>
      </c>
      <c r="V21" s="105"/>
      <c r="W21" s="105"/>
      <c r="X21" s="106">
        <f>'Bieu 1B'!C15</f>
        <v>431</v>
      </c>
    </row>
    <row r="22" spans="1:24" ht="33" customHeight="1" x14ac:dyDescent="0.25">
      <c r="A22" s="100"/>
      <c r="B22" s="294" t="s">
        <v>172</v>
      </c>
      <c r="C22" s="295"/>
      <c r="D22" s="96">
        <f>D21/C21*100</f>
        <v>88.888888888888886</v>
      </c>
      <c r="E22" s="96">
        <f>E21/C21*100</f>
        <v>11.111111111111111</v>
      </c>
      <c r="F22" s="96">
        <v>0</v>
      </c>
      <c r="G22" s="96">
        <v>0</v>
      </c>
      <c r="H22" s="95">
        <f>H21/C21*100</f>
        <v>66.666666666666657</v>
      </c>
      <c r="I22" s="96">
        <f>I21/C21*100</f>
        <v>33.333333333333329</v>
      </c>
      <c r="J22" s="96">
        <v>0</v>
      </c>
      <c r="K22" s="96">
        <v>0</v>
      </c>
      <c r="L22" s="95">
        <f>L21/C21*100</f>
        <v>88.888888888888886</v>
      </c>
      <c r="M22" s="96">
        <f>M21/C21*100</f>
        <v>11.111111111111111</v>
      </c>
      <c r="N22" s="96">
        <v>0</v>
      </c>
      <c r="O22" s="96">
        <v>0</v>
      </c>
      <c r="P22" s="95">
        <f>P21/C21*100</f>
        <v>77.777777777777786</v>
      </c>
      <c r="Q22" s="96">
        <f>Q21/C21*100</f>
        <v>11.111111111111111</v>
      </c>
      <c r="R22" s="96">
        <v>0</v>
      </c>
      <c r="S22" s="96">
        <v>0</v>
      </c>
      <c r="T22" s="95">
        <f>T21/C21*100</f>
        <v>77.777777777777786</v>
      </c>
      <c r="U22" s="96">
        <f>U21/C21*100</f>
        <v>22.222222222222221</v>
      </c>
      <c r="V22" s="96">
        <v>0</v>
      </c>
      <c r="W22" s="96">
        <v>0</v>
      </c>
      <c r="X22" s="102"/>
    </row>
    <row r="23" spans="1:24" ht="28.5" customHeight="1" x14ac:dyDescent="0.25">
      <c r="A23" s="100">
        <v>6</v>
      </c>
      <c r="B23" s="292" t="s">
        <v>387</v>
      </c>
      <c r="C23" s="293"/>
      <c r="D23" s="100"/>
      <c r="E23" s="100"/>
      <c r="F23" s="100"/>
      <c r="G23" s="100"/>
      <c r="H23" s="101"/>
      <c r="I23" s="100"/>
      <c r="J23" s="100"/>
      <c r="K23" s="100"/>
      <c r="L23" s="101"/>
      <c r="M23" s="100"/>
      <c r="N23" s="100"/>
      <c r="O23" s="100"/>
      <c r="P23" s="101"/>
      <c r="Q23" s="100"/>
      <c r="R23" s="100"/>
      <c r="S23" s="100"/>
      <c r="T23" s="101"/>
      <c r="U23" s="100"/>
      <c r="V23" s="100"/>
      <c r="W23" s="100"/>
      <c r="X23" s="102"/>
    </row>
    <row r="24" spans="1:24" s="86" customFormat="1" ht="18.75" customHeight="1" x14ac:dyDescent="0.25">
      <c r="A24" s="103"/>
      <c r="B24" s="104" t="s">
        <v>170</v>
      </c>
      <c r="C24" s="105">
        <v>38</v>
      </c>
      <c r="D24" s="105">
        <v>32</v>
      </c>
      <c r="E24" s="105">
        <v>6</v>
      </c>
      <c r="F24" s="105"/>
      <c r="G24" s="105"/>
      <c r="H24" s="95">
        <v>35</v>
      </c>
      <c r="I24" s="105">
        <v>3</v>
      </c>
      <c r="J24" s="105"/>
      <c r="K24" s="105"/>
      <c r="L24" s="95">
        <v>36</v>
      </c>
      <c r="M24" s="105">
        <v>2</v>
      </c>
      <c r="N24" s="105"/>
      <c r="O24" s="105"/>
      <c r="P24" s="95">
        <v>38</v>
      </c>
      <c r="Q24" s="105"/>
      <c r="R24" s="105"/>
      <c r="S24" s="105"/>
      <c r="T24" s="95">
        <v>35</v>
      </c>
      <c r="U24" s="105">
        <v>3</v>
      </c>
      <c r="V24" s="105"/>
      <c r="W24" s="105"/>
      <c r="X24" s="106">
        <f>'Bieu 1B'!C13</f>
        <v>383</v>
      </c>
    </row>
    <row r="25" spans="1:24" ht="32.25" customHeight="1" x14ac:dyDescent="0.25">
      <c r="A25" s="100"/>
      <c r="B25" s="294" t="s">
        <v>172</v>
      </c>
      <c r="C25" s="295"/>
      <c r="D25" s="96">
        <f>D24/C24*100</f>
        <v>84.210526315789465</v>
      </c>
      <c r="E25" s="96">
        <f>E24/C24*100</f>
        <v>15.789473684210526</v>
      </c>
      <c r="F25" s="96">
        <v>0</v>
      </c>
      <c r="G25" s="96">
        <v>0</v>
      </c>
      <c r="H25" s="95">
        <f>H24/C24*100</f>
        <v>92.10526315789474</v>
      </c>
      <c r="I25" s="96">
        <f>I24/C24*100</f>
        <v>7.8947368421052628</v>
      </c>
      <c r="J25" s="96">
        <f>J24/C24*100</f>
        <v>0</v>
      </c>
      <c r="K25" s="96">
        <v>0</v>
      </c>
      <c r="L25" s="95">
        <f>L24/C24*100</f>
        <v>94.73684210526315</v>
      </c>
      <c r="M25" s="96">
        <f>M24/C24*100</f>
        <v>5.2631578947368416</v>
      </c>
      <c r="N25" s="96">
        <v>0</v>
      </c>
      <c r="O25" s="96">
        <v>0</v>
      </c>
      <c r="P25" s="95">
        <f>P24/C24*100</f>
        <v>100</v>
      </c>
      <c r="Q25" s="96">
        <f>Q24/C24*100</f>
        <v>0</v>
      </c>
      <c r="R25" s="96">
        <v>0</v>
      </c>
      <c r="S25" s="96">
        <v>0</v>
      </c>
      <c r="T25" s="95">
        <f>T24/C24*100</f>
        <v>92.10526315789474</v>
      </c>
      <c r="U25" s="96">
        <f>U24/C24*100</f>
        <v>7.8947368421052628</v>
      </c>
      <c r="V25" s="96">
        <v>0</v>
      </c>
      <c r="W25" s="96">
        <v>0</v>
      </c>
      <c r="X25" s="102"/>
    </row>
    <row r="26" spans="1:24" ht="26.25" customHeight="1" x14ac:dyDescent="0.25">
      <c r="A26" s="100">
        <v>7</v>
      </c>
      <c r="B26" s="292" t="s">
        <v>375</v>
      </c>
      <c r="C26" s="293"/>
      <c r="D26" s="100"/>
      <c r="E26" s="100"/>
      <c r="F26" s="100"/>
      <c r="G26" s="100"/>
      <c r="H26" s="101"/>
      <c r="I26" s="100"/>
      <c r="J26" s="100"/>
      <c r="K26" s="100"/>
      <c r="L26" s="101"/>
      <c r="M26" s="100"/>
      <c r="N26" s="100"/>
      <c r="O26" s="100"/>
      <c r="P26" s="101"/>
      <c r="Q26" s="100"/>
      <c r="R26" s="100"/>
      <c r="S26" s="100"/>
      <c r="T26" s="101"/>
      <c r="U26" s="100"/>
      <c r="V26" s="100"/>
      <c r="W26" s="100"/>
      <c r="X26" s="102"/>
    </row>
    <row r="27" spans="1:24" s="86" customFormat="1" ht="18.75" customHeight="1" x14ac:dyDescent="0.25">
      <c r="A27" s="103"/>
      <c r="B27" s="104" t="s">
        <v>170</v>
      </c>
      <c r="C27" s="105">
        <v>37</v>
      </c>
      <c r="D27" s="105">
        <v>28</v>
      </c>
      <c r="E27" s="105">
        <v>9</v>
      </c>
      <c r="F27" s="105"/>
      <c r="G27" s="105"/>
      <c r="H27" s="95">
        <v>31</v>
      </c>
      <c r="I27" s="105">
        <v>6</v>
      </c>
      <c r="J27" s="105"/>
      <c r="K27" s="105"/>
      <c r="L27" s="95">
        <v>22</v>
      </c>
      <c r="M27" s="105">
        <v>15</v>
      </c>
      <c r="N27" s="105"/>
      <c r="O27" s="105"/>
      <c r="P27" s="95">
        <v>37</v>
      </c>
      <c r="Q27" s="105">
        <v>0</v>
      </c>
      <c r="R27" s="105"/>
      <c r="S27" s="105"/>
      <c r="T27" s="95">
        <v>33</v>
      </c>
      <c r="U27" s="105">
        <v>4</v>
      </c>
      <c r="V27" s="105"/>
      <c r="W27" s="105"/>
      <c r="X27" s="106">
        <f>'Bieu 1B'!C9</f>
        <v>517</v>
      </c>
    </row>
    <row r="28" spans="1:24" ht="27.75" customHeight="1" x14ac:dyDescent="0.25">
      <c r="A28" s="100"/>
      <c r="B28" s="294" t="s">
        <v>172</v>
      </c>
      <c r="C28" s="295"/>
      <c r="D28" s="96">
        <f>D27/C27*100</f>
        <v>75.675675675675677</v>
      </c>
      <c r="E28" s="96">
        <f>E27/C27*100</f>
        <v>24.324324324324326</v>
      </c>
      <c r="F28" s="96">
        <v>0</v>
      </c>
      <c r="G28" s="96">
        <v>0</v>
      </c>
      <c r="H28" s="95">
        <f>H27/C27*100</f>
        <v>83.78378378378379</v>
      </c>
      <c r="I28" s="96">
        <f>I27/C27*100</f>
        <v>16.216216216216218</v>
      </c>
      <c r="J28" s="96">
        <v>0</v>
      </c>
      <c r="K28" s="96">
        <v>0</v>
      </c>
      <c r="L28" s="95">
        <f>L27/C27*100</f>
        <v>59.45945945945946</v>
      </c>
      <c r="M28" s="96">
        <f>M27/C27*100</f>
        <v>40.54054054054054</v>
      </c>
      <c r="N28" s="96">
        <v>0</v>
      </c>
      <c r="O28" s="96">
        <v>0</v>
      </c>
      <c r="P28" s="95">
        <f>P27/C27*100</f>
        <v>100</v>
      </c>
      <c r="Q28" s="96">
        <f>Q27/C27*100</f>
        <v>0</v>
      </c>
      <c r="R28" s="96">
        <v>0</v>
      </c>
      <c r="S28" s="96">
        <v>0</v>
      </c>
      <c r="T28" s="95">
        <f>T27/C27*100</f>
        <v>89.189189189189193</v>
      </c>
      <c r="U28" s="96">
        <f>U27/C27*100</f>
        <v>10.810810810810811</v>
      </c>
      <c r="V28" s="96">
        <v>0</v>
      </c>
      <c r="W28" s="96">
        <v>0</v>
      </c>
      <c r="X28" s="102"/>
    </row>
    <row r="29" spans="1:24" ht="30.75" customHeight="1" x14ac:dyDescent="0.25">
      <c r="A29" s="100">
        <v>8</v>
      </c>
      <c r="B29" s="292" t="s">
        <v>388</v>
      </c>
      <c r="C29" s="293"/>
      <c r="D29" s="100"/>
      <c r="E29" s="100"/>
      <c r="F29" s="100"/>
      <c r="G29" s="100"/>
      <c r="H29" s="101"/>
      <c r="I29" s="100"/>
      <c r="J29" s="100"/>
      <c r="K29" s="100"/>
      <c r="L29" s="101"/>
      <c r="M29" s="100"/>
      <c r="N29" s="100"/>
      <c r="O29" s="100"/>
      <c r="P29" s="101"/>
      <c r="Q29" s="100"/>
      <c r="R29" s="100"/>
      <c r="S29" s="100"/>
      <c r="T29" s="101"/>
      <c r="U29" s="100"/>
      <c r="V29" s="100"/>
      <c r="W29" s="100"/>
      <c r="X29" s="102"/>
    </row>
    <row r="30" spans="1:24" s="86" customFormat="1" ht="18.75" customHeight="1" x14ac:dyDescent="0.25">
      <c r="A30" s="103"/>
      <c r="B30" s="104" t="s">
        <v>170</v>
      </c>
      <c r="C30" s="105">
        <v>36</v>
      </c>
      <c r="D30" s="105">
        <v>31</v>
      </c>
      <c r="E30" s="105">
        <v>5</v>
      </c>
      <c r="F30" s="105"/>
      <c r="G30" s="105"/>
      <c r="H30" s="95">
        <v>31</v>
      </c>
      <c r="I30" s="105">
        <v>5</v>
      </c>
      <c r="J30" s="105"/>
      <c r="K30" s="105"/>
      <c r="L30" s="95">
        <v>30</v>
      </c>
      <c r="M30" s="105">
        <v>6</v>
      </c>
      <c r="N30" s="105"/>
      <c r="O30" s="105"/>
      <c r="P30" s="95">
        <v>36</v>
      </c>
      <c r="Q30" s="105">
        <v>0</v>
      </c>
      <c r="R30" s="105"/>
      <c r="S30" s="105"/>
      <c r="T30" s="95">
        <v>30</v>
      </c>
      <c r="U30" s="105">
        <v>4</v>
      </c>
      <c r="V30" s="105"/>
      <c r="W30" s="105"/>
      <c r="X30" s="106">
        <f>'Bieu 1B'!C10</f>
        <v>418</v>
      </c>
    </row>
    <row r="31" spans="1:24" ht="28.5" customHeight="1" x14ac:dyDescent="0.25">
      <c r="A31" s="100"/>
      <c r="B31" s="294" t="s">
        <v>172</v>
      </c>
      <c r="C31" s="295"/>
      <c r="D31" s="96">
        <f>D30/C30*100</f>
        <v>86.111111111111114</v>
      </c>
      <c r="E31" s="96">
        <f>E30/C30*100</f>
        <v>13.888888888888889</v>
      </c>
      <c r="F31" s="96">
        <v>0</v>
      </c>
      <c r="G31" s="96">
        <v>0</v>
      </c>
      <c r="H31" s="95">
        <f>H30/C30*100</f>
        <v>86.111111111111114</v>
      </c>
      <c r="I31" s="96">
        <f>I30/C30*100</f>
        <v>13.888888888888889</v>
      </c>
      <c r="J31" s="96">
        <v>0</v>
      </c>
      <c r="K31" s="96">
        <v>0</v>
      </c>
      <c r="L31" s="95">
        <f>L30/C30*100</f>
        <v>83.333333333333343</v>
      </c>
      <c r="M31" s="96">
        <f>M30/C30*100</f>
        <v>16.666666666666664</v>
      </c>
      <c r="N31" s="96">
        <v>0</v>
      </c>
      <c r="O31" s="96">
        <v>0</v>
      </c>
      <c r="P31" s="95">
        <f>P30/C30*100</f>
        <v>100</v>
      </c>
      <c r="Q31" s="96">
        <f>Q30/C30*100</f>
        <v>0</v>
      </c>
      <c r="R31" s="96">
        <v>0</v>
      </c>
      <c r="S31" s="96">
        <v>0</v>
      </c>
      <c r="T31" s="95">
        <f>T30/C30*100</f>
        <v>83.333333333333343</v>
      </c>
      <c r="U31" s="96">
        <f>U30/C30*100</f>
        <v>11.111111111111111</v>
      </c>
      <c r="V31" s="96">
        <v>0</v>
      </c>
      <c r="W31" s="96">
        <v>0</v>
      </c>
      <c r="X31" s="102"/>
    </row>
    <row r="32" spans="1:24" ht="25.5" customHeight="1" x14ac:dyDescent="0.25">
      <c r="A32" s="107">
        <v>9</v>
      </c>
      <c r="B32" s="292" t="s">
        <v>389</v>
      </c>
      <c r="C32" s="293"/>
      <c r="D32" s="100"/>
      <c r="E32" s="100"/>
      <c r="F32" s="100"/>
      <c r="G32" s="100"/>
      <c r="H32" s="101"/>
      <c r="I32" s="100"/>
      <c r="J32" s="100"/>
      <c r="K32" s="100"/>
      <c r="L32" s="101"/>
      <c r="M32" s="100"/>
      <c r="N32" s="100"/>
      <c r="O32" s="100"/>
      <c r="P32" s="101"/>
      <c r="Q32" s="100"/>
      <c r="R32" s="100"/>
      <c r="S32" s="100"/>
      <c r="T32" s="101"/>
      <c r="U32" s="100"/>
      <c r="V32" s="100"/>
      <c r="W32" s="100"/>
      <c r="X32" s="102"/>
    </row>
    <row r="33" spans="1:24" s="87" customFormat="1" ht="18" customHeight="1" x14ac:dyDescent="0.25">
      <c r="A33" s="104"/>
      <c r="B33" s="104" t="s">
        <v>170</v>
      </c>
      <c r="C33" s="105">
        <v>290</v>
      </c>
      <c r="D33" s="105">
        <v>282</v>
      </c>
      <c r="E33" s="105">
        <v>8</v>
      </c>
      <c r="F33" s="105"/>
      <c r="G33" s="105"/>
      <c r="H33" s="95">
        <v>271</v>
      </c>
      <c r="I33" s="105">
        <v>19</v>
      </c>
      <c r="J33" s="105"/>
      <c r="K33" s="105"/>
      <c r="L33" s="95">
        <v>268</v>
      </c>
      <c r="M33" s="105">
        <v>22</v>
      </c>
      <c r="N33" s="105"/>
      <c r="O33" s="105"/>
      <c r="P33" s="95">
        <v>286</v>
      </c>
      <c r="Q33" s="105">
        <v>4</v>
      </c>
      <c r="R33" s="105"/>
      <c r="S33" s="105"/>
      <c r="T33" s="95">
        <v>278</v>
      </c>
      <c r="U33" s="105">
        <v>12</v>
      </c>
      <c r="V33" s="105">
        <v>0</v>
      </c>
      <c r="W33" s="105"/>
      <c r="X33" s="108">
        <f>'Bieu 1B'!C12</f>
        <v>444</v>
      </c>
    </row>
    <row r="34" spans="1:24" s="80" customFormat="1" ht="15" x14ac:dyDescent="0.25">
      <c r="A34" s="109"/>
      <c r="B34" s="294" t="s">
        <v>172</v>
      </c>
      <c r="C34" s="295"/>
      <c r="D34" s="96">
        <f>D33/C33*100</f>
        <v>97.241379310344826</v>
      </c>
      <c r="E34" s="96">
        <f>E33/C33*100</f>
        <v>2.7586206896551726</v>
      </c>
      <c r="F34" s="96">
        <v>0</v>
      </c>
      <c r="G34" s="96">
        <v>0</v>
      </c>
      <c r="H34" s="95">
        <f>H33/C33*100</f>
        <v>93.448275862068968</v>
      </c>
      <c r="I34" s="96">
        <f>I33/C33*100</f>
        <v>6.5517241379310347</v>
      </c>
      <c r="J34" s="96">
        <v>0</v>
      </c>
      <c r="K34" s="96">
        <v>0</v>
      </c>
      <c r="L34" s="95">
        <f>L33/C33*100</f>
        <v>92.41379310344827</v>
      </c>
      <c r="M34" s="96">
        <f>M33/C33*100</f>
        <v>7.5862068965517242</v>
      </c>
      <c r="N34" s="96">
        <f>N33/M33*100</f>
        <v>0</v>
      </c>
      <c r="O34" s="96">
        <v>0</v>
      </c>
      <c r="P34" s="95">
        <f>P33/C33*100</f>
        <v>98.620689655172413</v>
      </c>
      <c r="Q34" s="96">
        <f>Q33/C33*100</f>
        <v>1.3793103448275863</v>
      </c>
      <c r="R34" s="96">
        <v>0</v>
      </c>
      <c r="S34" s="96">
        <v>0</v>
      </c>
      <c r="T34" s="95">
        <f>T33/C33*100</f>
        <v>95.862068965517238</v>
      </c>
      <c r="U34" s="96">
        <f>U33/C33*100</f>
        <v>4.1379310344827589</v>
      </c>
      <c r="V34" s="96">
        <f>V33/C33*100</f>
        <v>0</v>
      </c>
      <c r="W34" s="96">
        <v>0</v>
      </c>
      <c r="X34" s="110"/>
    </row>
    <row r="35" spans="1:24" ht="29.25" customHeight="1" x14ac:dyDescent="0.25">
      <c r="A35" s="107">
        <v>10</v>
      </c>
      <c r="B35" s="292" t="s">
        <v>390</v>
      </c>
      <c r="C35" s="293"/>
      <c r="D35" s="100"/>
      <c r="E35" s="100"/>
      <c r="F35" s="100"/>
      <c r="G35" s="100"/>
      <c r="H35" s="101"/>
      <c r="I35" s="100"/>
      <c r="J35" s="100"/>
      <c r="K35" s="100"/>
      <c r="L35" s="101"/>
      <c r="M35" s="100"/>
      <c r="N35" s="100"/>
      <c r="O35" s="100"/>
      <c r="P35" s="101"/>
      <c r="Q35" s="100"/>
      <c r="R35" s="100"/>
      <c r="S35" s="100"/>
      <c r="T35" s="101"/>
      <c r="U35" s="100"/>
      <c r="V35" s="100"/>
      <c r="W35" s="100"/>
      <c r="X35" s="102"/>
    </row>
    <row r="36" spans="1:24" s="86" customFormat="1" ht="21" customHeight="1" x14ac:dyDescent="0.25">
      <c r="A36" s="111"/>
      <c r="B36" s="104" t="s">
        <v>170</v>
      </c>
      <c r="C36" s="112">
        <v>29</v>
      </c>
      <c r="D36" s="105">
        <v>21</v>
      </c>
      <c r="E36" s="105">
        <v>8</v>
      </c>
      <c r="F36" s="105"/>
      <c r="G36" s="105"/>
      <c r="H36" s="95">
        <v>22</v>
      </c>
      <c r="I36" s="105">
        <v>7</v>
      </c>
      <c r="J36" s="105"/>
      <c r="K36" s="105"/>
      <c r="L36" s="95">
        <v>18</v>
      </c>
      <c r="M36" s="105">
        <v>11</v>
      </c>
      <c r="N36" s="105"/>
      <c r="O36" s="105"/>
      <c r="P36" s="95">
        <v>26</v>
      </c>
      <c r="Q36" s="105">
        <v>3</v>
      </c>
      <c r="R36" s="105"/>
      <c r="S36" s="105"/>
      <c r="T36" s="95">
        <v>22</v>
      </c>
      <c r="U36" s="105">
        <v>7</v>
      </c>
      <c r="V36" s="105"/>
      <c r="W36" s="105"/>
      <c r="X36" s="106">
        <f>'Bieu 1B'!C16</f>
        <v>354</v>
      </c>
    </row>
    <row r="37" spans="1:24" x14ac:dyDescent="0.25">
      <c r="A37" s="113"/>
      <c r="B37" s="294" t="s">
        <v>172</v>
      </c>
      <c r="C37" s="295"/>
      <c r="D37" s="96">
        <f>D36/C36*100</f>
        <v>72.41379310344827</v>
      </c>
      <c r="E37" s="96">
        <f>E36/C36*100</f>
        <v>27.586206896551722</v>
      </c>
      <c r="F37" s="96">
        <v>0</v>
      </c>
      <c r="G37" s="96">
        <v>0</v>
      </c>
      <c r="H37" s="95">
        <f>H36/C36*100</f>
        <v>75.862068965517238</v>
      </c>
      <c r="I37" s="96">
        <f>I36/C36*100</f>
        <v>24.137931034482758</v>
      </c>
      <c r="J37" s="96">
        <v>0</v>
      </c>
      <c r="K37" s="96">
        <v>0</v>
      </c>
      <c r="L37" s="95">
        <f>L36/C36*100</f>
        <v>62.068965517241381</v>
      </c>
      <c r="M37" s="96">
        <f>M36/C36*100</f>
        <v>37.931034482758619</v>
      </c>
      <c r="N37" s="96">
        <v>0</v>
      </c>
      <c r="O37" s="96">
        <v>0</v>
      </c>
      <c r="P37" s="95">
        <f>P36/C36*100</f>
        <v>89.65517241379311</v>
      </c>
      <c r="Q37" s="96">
        <f>Q36/C36*100</f>
        <v>10.344827586206897</v>
      </c>
      <c r="R37" s="96">
        <v>0</v>
      </c>
      <c r="S37" s="96">
        <v>0</v>
      </c>
      <c r="T37" s="95">
        <f>T36/C36*100</f>
        <v>75.862068965517238</v>
      </c>
      <c r="U37" s="96">
        <f>U36/C36*100</f>
        <v>24.137931034482758</v>
      </c>
      <c r="V37" s="96">
        <v>0</v>
      </c>
      <c r="W37" s="96">
        <v>0</v>
      </c>
      <c r="X37" s="102"/>
    </row>
    <row r="38" spans="1:24" ht="27.75" customHeight="1" x14ac:dyDescent="0.25">
      <c r="A38" s="113">
        <v>11</v>
      </c>
      <c r="B38" s="292" t="s">
        <v>391</v>
      </c>
      <c r="C38" s="293"/>
      <c r="D38" s="100"/>
      <c r="E38" s="100"/>
      <c r="F38" s="100"/>
      <c r="G38" s="100"/>
      <c r="H38" s="101"/>
      <c r="I38" s="100"/>
      <c r="J38" s="100"/>
      <c r="K38" s="100"/>
      <c r="L38" s="101"/>
      <c r="M38" s="100"/>
      <c r="N38" s="100"/>
      <c r="O38" s="100"/>
      <c r="P38" s="101"/>
      <c r="Q38" s="100"/>
      <c r="R38" s="100"/>
      <c r="S38" s="100"/>
      <c r="T38" s="101"/>
      <c r="U38" s="100"/>
      <c r="V38" s="100"/>
      <c r="W38" s="100"/>
      <c r="X38" s="102"/>
    </row>
    <row r="39" spans="1:24" s="86" customFormat="1" x14ac:dyDescent="0.25">
      <c r="A39" s="111"/>
      <c r="B39" s="104" t="s">
        <v>170</v>
      </c>
      <c r="C39" s="117">
        <v>30</v>
      </c>
      <c r="D39" s="117">
        <v>19</v>
      </c>
      <c r="E39" s="117">
        <v>11</v>
      </c>
      <c r="F39" s="117"/>
      <c r="G39" s="117"/>
      <c r="H39" s="117">
        <v>26</v>
      </c>
      <c r="I39" s="117">
        <v>4</v>
      </c>
      <c r="J39" s="117"/>
      <c r="K39" s="117"/>
      <c r="L39" s="117">
        <v>9</v>
      </c>
      <c r="M39" s="117">
        <v>21</v>
      </c>
      <c r="N39" s="117"/>
      <c r="O39" s="117"/>
      <c r="P39" s="117">
        <v>29</v>
      </c>
      <c r="Q39" s="117">
        <v>1</v>
      </c>
      <c r="R39" s="117"/>
      <c r="S39" s="117"/>
      <c r="T39" s="117">
        <v>19</v>
      </c>
      <c r="U39" s="117">
        <v>11</v>
      </c>
      <c r="V39" s="117"/>
      <c r="W39" s="117"/>
      <c r="X39" s="106">
        <f>'Bieu 1B'!C11</f>
        <v>251</v>
      </c>
    </row>
    <row r="40" spans="1:24" x14ac:dyDescent="0.25">
      <c r="A40" s="113"/>
      <c r="B40" s="294" t="s">
        <v>172</v>
      </c>
      <c r="C40" s="295"/>
      <c r="D40" s="96">
        <f>D39/C39*100</f>
        <v>63.333333333333329</v>
      </c>
      <c r="E40" s="96">
        <f>E39/C39*100</f>
        <v>36.666666666666664</v>
      </c>
      <c r="F40" s="96">
        <v>0</v>
      </c>
      <c r="G40" s="96">
        <v>0</v>
      </c>
      <c r="H40" s="95">
        <f>H39/C39*100</f>
        <v>86.666666666666671</v>
      </c>
      <c r="I40" s="96">
        <f>I39/C39*100</f>
        <v>13.333333333333334</v>
      </c>
      <c r="J40" s="96">
        <v>0</v>
      </c>
      <c r="K40" s="96">
        <v>0</v>
      </c>
      <c r="L40" s="95">
        <f>L39/C39*100</f>
        <v>30</v>
      </c>
      <c r="M40" s="96">
        <f>M39/C39*100</f>
        <v>70</v>
      </c>
      <c r="N40" s="96">
        <v>0</v>
      </c>
      <c r="O40" s="96">
        <v>0</v>
      </c>
      <c r="P40" s="95">
        <f>P39/C39*100</f>
        <v>96.666666666666671</v>
      </c>
      <c r="Q40" s="96">
        <f>Q39/C39*100</f>
        <v>3.3333333333333335</v>
      </c>
      <c r="R40" s="96">
        <v>0</v>
      </c>
      <c r="S40" s="96">
        <v>0</v>
      </c>
      <c r="T40" s="95">
        <f>T39/C39*100</f>
        <v>63.333333333333329</v>
      </c>
      <c r="U40" s="96">
        <f>U39/C39*100</f>
        <v>36.666666666666664</v>
      </c>
      <c r="V40" s="96">
        <v>0</v>
      </c>
      <c r="W40" s="96">
        <v>0</v>
      </c>
      <c r="X40" s="102"/>
    </row>
    <row r="41" spans="1:24" ht="25.5" customHeight="1" x14ac:dyDescent="0.25">
      <c r="A41" s="113">
        <v>12</v>
      </c>
      <c r="B41" s="292" t="s">
        <v>392</v>
      </c>
      <c r="C41" s="293"/>
      <c r="D41" s="100"/>
      <c r="E41" s="100"/>
      <c r="F41" s="100"/>
      <c r="G41" s="100"/>
      <c r="H41" s="101"/>
      <c r="I41" s="100"/>
      <c r="J41" s="100"/>
      <c r="K41" s="100"/>
      <c r="L41" s="101"/>
      <c r="M41" s="100"/>
      <c r="N41" s="100"/>
      <c r="O41" s="100"/>
      <c r="P41" s="101"/>
      <c r="Q41" s="100"/>
      <c r="R41" s="100"/>
      <c r="S41" s="100"/>
      <c r="T41" s="101"/>
      <c r="U41" s="100"/>
      <c r="V41" s="100"/>
      <c r="W41" s="100"/>
      <c r="X41" s="102"/>
    </row>
    <row r="42" spans="1:24" s="86" customFormat="1" ht="15.75" customHeight="1" x14ac:dyDescent="0.25">
      <c r="A42" s="111"/>
      <c r="B42" s="104" t="s">
        <v>170</v>
      </c>
      <c r="C42" s="112">
        <v>38</v>
      </c>
      <c r="D42" s="105">
        <v>30</v>
      </c>
      <c r="E42" s="105">
        <v>8</v>
      </c>
      <c r="F42" s="105"/>
      <c r="G42" s="105"/>
      <c r="H42" s="95">
        <v>29</v>
      </c>
      <c r="I42" s="105">
        <v>9</v>
      </c>
      <c r="J42" s="105"/>
      <c r="K42" s="105"/>
      <c r="L42" s="95">
        <v>38</v>
      </c>
      <c r="M42" s="105"/>
      <c r="N42" s="105"/>
      <c r="O42" s="105"/>
      <c r="P42" s="95">
        <v>35</v>
      </c>
      <c r="Q42" s="105">
        <v>3</v>
      </c>
      <c r="R42" s="105"/>
      <c r="S42" s="105"/>
      <c r="T42" s="95">
        <v>38</v>
      </c>
      <c r="U42" s="105"/>
      <c r="V42" s="105"/>
      <c r="W42" s="105"/>
      <c r="X42" s="106">
        <f>'Bieu 1B'!C19</f>
        <v>507</v>
      </c>
    </row>
    <row r="43" spans="1:24" ht="15.75" customHeight="1" x14ac:dyDescent="0.25">
      <c r="A43" s="113"/>
      <c r="B43" s="294" t="s">
        <v>172</v>
      </c>
      <c r="C43" s="295"/>
      <c r="D43" s="96">
        <f>D42/C42*100</f>
        <v>78.94736842105263</v>
      </c>
      <c r="E43" s="96">
        <f>E42/C42*100</f>
        <v>21.052631578947366</v>
      </c>
      <c r="F43" s="96">
        <f>F42/E42*100</f>
        <v>0</v>
      </c>
      <c r="G43" s="96">
        <v>0</v>
      </c>
      <c r="H43" s="95">
        <f>H42/C42*100</f>
        <v>76.31578947368422</v>
      </c>
      <c r="I43" s="96">
        <f>I42/C42*100</f>
        <v>23.684210526315788</v>
      </c>
      <c r="J43" s="96">
        <f>J42/C42*100</f>
        <v>0</v>
      </c>
      <c r="K43" s="96">
        <v>0</v>
      </c>
      <c r="L43" s="95">
        <f>L42/C42*100</f>
        <v>100</v>
      </c>
      <c r="M43" s="96">
        <f>M42/C42*100</f>
        <v>0</v>
      </c>
      <c r="N43" s="96">
        <f>N42/C42*100</f>
        <v>0</v>
      </c>
      <c r="O43" s="96">
        <v>0</v>
      </c>
      <c r="P43" s="95">
        <f>P42/C42*100</f>
        <v>92.10526315789474</v>
      </c>
      <c r="Q43" s="96">
        <f>Q42/C42*100</f>
        <v>7.8947368421052628</v>
      </c>
      <c r="R43" s="96">
        <f>R42/C42*100</f>
        <v>0</v>
      </c>
      <c r="S43" s="96">
        <v>0</v>
      </c>
      <c r="T43" s="95">
        <f>T42/C42*100</f>
        <v>100</v>
      </c>
      <c r="U43" s="96">
        <f>U42/C42*100</f>
        <v>0</v>
      </c>
      <c r="V43" s="96">
        <v>0</v>
      </c>
      <c r="W43" s="96">
        <v>0</v>
      </c>
      <c r="X43" s="102"/>
    </row>
    <row r="44" spans="1:24" ht="24.75" customHeight="1" x14ac:dyDescent="0.25">
      <c r="A44" s="113">
        <v>13</v>
      </c>
      <c r="B44" s="292" t="s">
        <v>393</v>
      </c>
      <c r="C44" s="293"/>
      <c r="D44" s="100"/>
      <c r="E44" s="100"/>
      <c r="F44" s="100"/>
      <c r="G44" s="100"/>
      <c r="H44" s="101"/>
      <c r="I44" s="100"/>
      <c r="J44" s="100"/>
      <c r="K44" s="100"/>
      <c r="L44" s="101"/>
      <c r="M44" s="100"/>
      <c r="N44" s="100"/>
      <c r="O44" s="100"/>
      <c r="P44" s="101"/>
      <c r="Q44" s="100"/>
      <c r="R44" s="100"/>
      <c r="S44" s="100"/>
      <c r="T44" s="101"/>
      <c r="U44" s="100"/>
      <c r="V44" s="100"/>
      <c r="W44" s="100"/>
      <c r="X44" s="102"/>
    </row>
    <row r="45" spans="1:24" s="86" customFormat="1" ht="15.75" customHeight="1" x14ac:dyDescent="0.25">
      <c r="A45" s="111"/>
      <c r="B45" s="104" t="s">
        <v>170</v>
      </c>
      <c r="C45" s="112">
        <v>30</v>
      </c>
      <c r="D45" s="105">
        <v>24</v>
      </c>
      <c r="E45" s="105">
        <v>6</v>
      </c>
      <c r="F45" s="105"/>
      <c r="G45" s="105"/>
      <c r="H45" s="95">
        <v>30</v>
      </c>
      <c r="I45" s="105"/>
      <c r="J45" s="105"/>
      <c r="K45" s="105"/>
      <c r="L45" s="95">
        <v>21</v>
      </c>
      <c r="M45" s="105">
        <v>9</v>
      </c>
      <c r="N45" s="105"/>
      <c r="O45" s="105"/>
      <c r="P45" s="95">
        <v>30</v>
      </c>
      <c r="Q45" s="105"/>
      <c r="R45" s="105"/>
      <c r="S45" s="105"/>
      <c r="T45" s="95">
        <v>23</v>
      </c>
      <c r="U45" s="105">
        <v>7</v>
      </c>
      <c r="V45" s="105"/>
      <c r="W45" s="105"/>
      <c r="X45" s="106">
        <f>'Bieu 1B'!C20</f>
        <v>498</v>
      </c>
    </row>
    <row r="46" spans="1:24" ht="15.75" customHeight="1" x14ac:dyDescent="0.25">
      <c r="A46" s="113"/>
      <c r="B46" s="294" t="s">
        <v>172</v>
      </c>
      <c r="C46" s="295"/>
      <c r="D46" s="96">
        <f>D45/C45*100</f>
        <v>80</v>
      </c>
      <c r="E46" s="96">
        <f>E45/C45*100</f>
        <v>20</v>
      </c>
      <c r="F46" s="96">
        <v>0</v>
      </c>
      <c r="G46" s="96">
        <v>0</v>
      </c>
      <c r="H46" s="95">
        <f>H45/C45*100</f>
        <v>100</v>
      </c>
      <c r="I46" s="96">
        <f>I45/C45*100</f>
        <v>0</v>
      </c>
      <c r="J46" s="96">
        <v>0</v>
      </c>
      <c r="K46" s="96">
        <v>0</v>
      </c>
      <c r="L46" s="95">
        <f>L45/C45*100</f>
        <v>70</v>
      </c>
      <c r="M46" s="96">
        <f>M45/C45*100</f>
        <v>30</v>
      </c>
      <c r="N46" s="96">
        <v>0</v>
      </c>
      <c r="O46" s="96">
        <v>0</v>
      </c>
      <c r="P46" s="95">
        <f>P45/C45*100</f>
        <v>100</v>
      </c>
      <c r="Q46" s="96">
        <f>Q45/C45*100</f>
        <v>0</v>
      </c>
      <c r="R46" s="96">
        <v>0</v>
      </c>
      <c r="S46" s="96">
        <v>0</v>
      </c>
      <c r="T46" s="95">
        <f>T45/C45*100</f>
        <v>76.666666666666671</v>
      </c>
      <c r="U46" s="96">
        <f>U45/C45*100</f>
        <v>23.333333333333332</v>
      </c>
      <c r="V46" s="96">
        <v>0</v>
      </c>
      <c r="W46" s="96">
        <v>0</v>
      </c>
      <c r="X46" s="102"/>
    </row>
    <row r="47" spans="1:24" ht="15.75" customHeight="1" x14ac:dyDescent="0.25">
      <c r="A47" s="113">
        <v>14</v>
      </c>
      <c r="B47" s="292" t="s">
        <v>203</v>
      </c>
      <c r="C47" s="293"/>
      <c r="D47" s="100"/>
      <c r="E47" s="100"/>
      <c r="F47" s="100"/>
      <c r="G47" s="100"/>
      <c r="H47" s="101"/>
      <c r="I47" s="100"/>
      <c r="J47" s="100"/>
      <c r="K47" s="100"/>
      <c r="L47" s="101"/>
      <c r="M47" s="100"/>
      <c r="N47" s="100"/>
      <c r="O47" s="100"/>
      <c r="P47" s="101"/>
      <c r="Q47" s="100"/>
      <c r="R47" s="100"/>
      <c r="S47" s="100"/>
      <c r="T47" s="101"/>
      <c r="U47" s="100"/>
      <c r="V47" s="100"/>
      <c r="W47" s="100"/>
      <c r="X47" s="102"/>
    </row>
    <row r="48" spans="1:24" s="86" customFormat="1" ht="15.75" customHeight="1" x14ac:dyDescent="0.25">
      <c r="A48" s="111"/>
      <c r="B48" s="104" t="s">
        <v>170</v>
      </c>
      <c r="C48" s="112">
        <v>5</v>
      </c>
      <c r="D48" s="105">
        <v>4</v>
      </c>
      <c r="E48" s="105">
        <v>1</v>
      </c>
      <c r="F48" s="105"/>
      <c r="G48" s="105"/>
      <c r="H48" s="95">
        <v>5</v>
      </c>
      <c r="I48" s="105"/>
      <c r="J48" s="105"/>
      <c r="K48" s="105"/>
      <c r="L48" s="95">
        <v>4</v>
      </c>
      <c r="M48" s="105">
        <v>1</v>
      </c>
      <c r="N48" s="105"/>
      <c r="O48" s="105"/>
      <c r="P48" s="95">
        <v>5</v>
      </c>
      <c r="Q48" s="105">
        <v>1</v>
      </c>
      <c r="R48" s="105"/>
      <c r="S48" s="105"/>
      <c r="T48" s="95">
        <v>4</v>
      </c>
      <c r="U48" s="105">
        <v>1</v>
      </c>
      <c r="V48" s="105"/>
      <c r="W48" s="105"/>
      <c r="X48" s="106">
        <f>'Bieu 1B'!C22</f>
        <v>162</v>
      </c>
    </row>
    <row r="49" spans="1:24" ht="15.75" customHeight="1" x14ac:dyDescent="0.25">
      <c r="A49" s="113"/>
      <c r="B49" s="294" t="s">
        <v>172</v>
      </c>
      <c r="C49" s="295"/>
      <c r="D49" s="96">
        <f>D48/C48*100</f>
        <v>80</v>
      </c>
      <c r="E49" s="96">
        <f>E48/C48*100</f>
        <v>20</v>
      </c>
      <c r="F49" s="96">
        <v>0</v>
      </c>
      <c r="G49" s="96">
        <v>0</v>
      </c>
      <c r="H49" s="95">
        <f>H48/C48*100</f>
        <v>100</v>
      </c>
      <c r="I49" s="96">
        <f>I48/C48*100</f>
        <v>0</v>
      </c>
      <c r="J49" s="96">
        <v>0</v>
      </c>
      <c r="K49" s="96">
        <v>0</v>
      </c>
      <c r="L49" s="95">
        <f>L48/C48*100</f>
        <v>80</v>
      </c>
      <c r="M49" s="96">
        <f>M48/C48*100</f>
        <v>20</v>
      </c>
      <c r="N49" s="96">
        <v>0</v>
      </c>
      <c r="O49" s="96">
        <v>0</v>
      </c>
      <c r="P49" s="95">
        <f>P48/C48*100</f>
        <v>100</v>
      </c>
      <c r="Q49" s="96">
        <f>Q48/C48*100</f>
        <v>20</v>
      </c>
      <c r="R49" s="96">
        <v>0</v>
      </c>
      <c r="S49" s="96">
        <v>0</v>
      </c>
      <c r="T49" s="95">
        <f>T48/C48*100</f>
        <v>80</v>
      </c>
      <c r="U49" s="96">
        <f>U48/C48*100</f>
        <v>20</v>
      </c>
      <c r="V49" s="96">
        <v>0</v>
      </c>
      <c r="W49" s="96">
        <v>0</v>
      </c>
      <c r="X49" s="102"/>
    </row>
    <row r="50" spans="1:24" ht="15.75" customHeight="1" x14ac:dyDescent="0.25">
      <c r="A50" s="113">
        <v>15</v>
      </c>
      <c r="B50" s="292" t="s">
        <v>204</v>
      </c>
      <c r="C50" s="293"/>
      <c r="D50" s="100"/>
      <c r="E50" s="100"/>
      <c r="F50" s="100"/>
      <c r="G50" s="100"/>
      <c r="H50" s="101"/>
      <c r="I50" s="100"/>
      <c r="J50" s="100"/>
      <c r="K50" s="100"/>
      <c r="L50" s="101"/>
      <c r="M50" s="100"/>
      <c r="N50" s="100"/>
      <c r="O50" s="100"/>
      <c r="P50" s="101"/>
      <c r="Q50" s="100"/>
      <c r="R50" s="100"/>
      <c r="S50" s="100"/>
      <c r="T50" s="101"/>
      <c r="U50" s="100"/>
      <c r="V50" s="100"/>
      <c r="W50" s="100"/>
      <c r="X50" s="102"/>
    </row>
    <row r="51" spans="1:24" s="86" customFormat="1" ht="15.75" customHeight="1" x14ac:dyDescent="0.25">
      <c r="A51" s="111"/>
      <c r="B51" s="104" t="s">
        <v>170</v>
      </c>
      <c r="C51" s="112">
        <v>5</v>
      </c>
      <c r="D51" s="116">
        <v>5</v>
      </c>
      <c r="E51" s="116"/>
      <c r="F51" s="116"/>
      <c r="G51" s="116"/>
      <c r="H51" s="116">
        <v>5</v>
      </c>
      <c r="I51" s="116"/>
      <c r="J51" s="116"/>
      <c r="K51" s="116"/>
      <c r="L51" s="116">
        <v>5</v>
      </c>
      <c r="M51" s="116"/>
      <c r="N51" s="116"/>
      <c r="O51" s="116"/>
      <c r="P51" s="116">
        <v>5</v>
      </c>
      <c r="Q51" s="116"/>
      <c r="R51" s="116"/>
      <c r="S51" s="116"/>
      <c r="T51" s="116">
        <v>5</v>
      </c>
      <c r="U51" s="116"/>
      <c r="V51" s="116"/>
      <c r="W51" s="105"/>
      <c r="X51" s="106">
        <f>'Bieu 1B'!C23</f>
        <v>224</v>
      </c>
    </row>
    <row r="52" spans="1:24" ht="15.75" customHeight="1" x14ac:dyDescent="0.25">
      <c r="A52" s="113"/>
      <c r="B52" s="294" t="s">
        <v>172</v>
      </c>
      <c r="C52" s="295"/>
      <c r="D52" s="96">
        <f>D51/C51*100</f>
        <v>100</v>
      </c>
      <c r="E52" s="96">
        <v>0</v>
      </c>
      <c r="F52" s="96">
        <v>0</v>
      </c>
      <c r="G52" s="96">
        <v>0</v>
      </c>
      <c r="H52" s="95">
        <f>H51/C51*100</f>
        <v>100</v>
      </c>
      <c r="I52" s="96">
        <f>I51/C51*100</f>
        <v>0</v>
      </c>
      <c r="J52" s="96">
        <v>0</v>
      </c>
      <c r="K52" s="96">
        <v>0</v>
      </c>
      <c r="L52" s="95">
        <f>L51/C51*100</f>
        <v>100</v>
      </c>
      <c r="M52" s="96">
        <f>M51/C51*100</f>
        <v>0</v>
      </c>
      <c r="N52" s="96">
        <v>0</v>
      </c>
      <c r="O52" s="96">
        <v>0</v>
      </c>
      <c r="P52" s="95">
        <f>P51/C51*100</f>
        <v>100</v>
      </c>
      <c r="Q52" s="96">
        <f>Q51/C51*100</f>
        <v>0</v>
      </c>
      <c r="R52" s="96">
        <v>0</v>
      </c>
      <c r="S52" s="96">
        <v>0</v>
      </c>
      <c r="T52" s="95">
        <f>T51/C51*100</f>
        <v>100</v>
      </c>
      <c r="U52" s="96">
        <f>U53</f>
        <v>0</v>
      </c>
      <c r="V52" s="96">
        <v>0</v>
      </c>
      <c r="W52" s="96">
        <v>0</v>
      </c>
      <c r="X52" s="102"/>
    </row>
    <row r="53" spans="1:24" ht="15.75" customHeight="1" x14ac:dyDescent="0.25">
      <c r="A53" s="113">
        <v>16</v>
      </c>
      <c r="B53" s="292" t="s">
        <v>205</v>
      </c>
      <c r="C53" s="293"/>
      <c r="D53" s="100"/>
      <c r="E53" s="100"/>
      <c r="F53" s="100"/>
      <c r="G53" s="100"/>
      <c r="H53" s="101"/>
      <c r="I53" s="100"/>
      <c r="J53" s="100"/>
      <c r="K53" s="100"/>
      <c r="L53" s="101"/>
      <c r="M53" s="100"/>
      <c r="N53" s="100"/>
      <c r="O53" s="100"/>
      <c r="P53" s="101"/>
      <c r="Q53" s="100"/>
      <c r="R53" s="100"/>
      <c r="S53" s="100"/>
      <c r="T53" s="101"/>
      <c r="U53" s="100"/>
      <c r="V53" s="100"/>
      <c r="W53" s="100"/>
      <c r="X53" s="102"/>
    </row>
    <row r="54" spans="1:24" s="86" customFormat="1" ht="15.75" customHeight="1" x14ac:dyDescent="0.25">
      <c r="A54" s="111"/>
      <c r="B54" s="104" t="s">
        <v>170</v>
      </c>
      <c r="C54" s="112">
        <v>12</v>
      </c>
      <c r="D54" s="105">
        <v>11</v>
      </c>
      <c r="E54" s="105">
        <v>1</v>
      </c>
      <c r="F54" s="105"/>
      <c r="G54" s="105"/>
      <c r="H54" s="95">
        <v>12</v>
      </c>
      <c r="I54" s="105"/>
      <c r="J54" s="105"/>
      <c r="K54" s="105"/>
      <c r="L54" s="95">
        <v>11</v>
      </c>
      <c r="M54" s="105">
        <v>1</v>
      </c>
      <c r="N54" s="105"/>
      <c r="O54" s="105"/>
      <c r="P54" s="95">
        <v>12</v>
      </c>
      <c r="Q54" s="105"/>
      <c r="R54" s="105"/>
      <c r="S54" s="105"/>
      <c r="T54" s="95">
        <v>12</v>
      </c>
      <c r="U54" s="105"/>
      <c r="V54" s="105"/>
      <c r="W54" s="105"/>
      <c r="X54" s="106">
        <f>'Bieu 1B'!C24</f>
        <v>186</v>
      </c>
    </row>
    <row r="55" spans="1:24" ht="15.75" customHeight="1" x14ac:dyDescent="0.25">
      <c r="A55" s="113"/>
      <c r="B55" s="294" t="s">
        <v>172</v>
      </c>
      <c r="C55" s="295"/>
      <c r="D55" s="96">
        <f>D54/C54*100</f>
        <v>91.666666666666657</v>
      </c>
      <c r="E55" s="96">
        <f>E54/C54*100</f>
        <v>8.3333333333333321</v>
      </c>
      <c r="F55" s="96">
        <v>0</v>
      </c>
      <c r="G55" s="96">
        <v>0</v>
      </c>
      <c r="H55" s="95">
        <f>H54/C54*100</f>
        <v>100</v>
      </c>
      <c r="I55" s="96">
        <f>I54/C54*100</f>
        <v>0</v>
      </c>
      <c r="J55" s="96">
        <v>0</v>
      </c>
      <c r="K55" s="96">
        <v>0</v>
      </c>
      <c r="L55" s="95">
        <f>L54/C54*100</f>
        <v>91.666666666666657</v>
      </c>
      <c r="M55" s="96">
        <f>M54/L54*100</f>
        <v>9.0909090909090917</v>
      </c>
      <c r="N55" s="96">
        <v>0</v>
      </c>
      <c r="O55" s="96">
        <v>0</v>
      </c>
      <c r="P55" s="95">
        <f>P54/C54*100</f>
        <v>100</v>
      </c>
      <c r="Q55" s="96">
        <f>Q54/P54*100</f>
        <v>0</v>
      </c>
      <c r="R55" s="96">
        <v>0</v>
      </c>
      <c r="S55" s="96">
        <v>0</v>
      </c>
      <c r="T55" s="95">
        <f>T54/C54*100</f>
        <v>100</v>
      </c>
      <c r="U55" s="96">
        <f>U54/C54*100</f>
        <v>0</v>
      </c>
      <c r="V55" s="96">
        <v>0</v>
      </c>
      <c r="W55" s="96">
        <v>0</v>
      </c>
      <c r="X55" s="102"/>
    </row>
    <row r="56" spans="1:24" x14ac:dyDescent="0.25">
      <c r="A56" s="107"/>
      <c r="B56" s="315" t="s">
        <v>183</v>
      </c>
      <c r="C56" s="316"/>
      <c r="D56" s="100"/>
      <c r="E56" s="100"/>
      <c r="F56" s="100"/>
      <c r="G56" s="100"/>
      <c r="H56" s="101"/>
      <c r="I56" s="100"/>
      <c r="J56" s="100"/>
      <c r="K56" s="100"/>
      <c r="L56" s="101"/>
      <c r="M56" s="100"/>
      <c r="N56" s="100"/>
      <c r="O56" s="100"/>
      <c r="P56" s="101"/>
      <c r="Q56" s="100"/>
      <c r="R56" s="100"/>
      <c r="S56" s="100"/>
      <c r="T56" s="101"/>
      <c r="U56" s="100"/>
      <c r="V56" s="100"/>
      <c r="W56" s="100"/>
      <c r="X56" s="102"/>
    </row>
    <row r="57" spans="1:24" ht="21" customHeight="1" x14ac:dyDescent="0.25">
      <c r="A57" s="113"/>
      <c r="B57" s="109" t="s">
        <v>170</v>
      </c>
      <c r="C57" s="109">
        <f>C54+C51+C48+C45+C42+C39+C36+C33+C30+C27+C24+C21+C18+C15+C12+C9</f>
        <v>763</v>
      </c>
      <c r="D57" s="109">
        <f t="shared" ref="D57:X57" si="2">D54+D51+D48+D45+D42+D39+D36+D33+D30+D27+D24+D21+D18+D15+D12+D9</f>
        <v>658</v>
      </c>
      <c r="E57" s="109">
        <f t="shared" si="2"/>
        <v>105</v>
      </c>
      <c r="F57" s="109">
        <f t="shared" si="2"/>
        <v>0</v>
      </c>
      <c r="G57" s="109">
        <f t="shared" si="2"/>
        <v>0</v>
      </c>
      <c r="H57" s="109">
        <f t="shared" si="2"/>
        <v>662</v>
      </c>
      <c r="I57" s="109">
        <f t="shared" si="2"/>
        <v>101</v>
      </c>
      <c r="J57" s="109">
        <f t="shared" si="2"/>
        <v>0</v>
      </c>
      <c r="K57" s="109">
        <f t="shared" si="2"/>
        <v>0</v>
      </c>
      <c r="L57" s="109">
        <f t="shared" si="2"/>
        <v>566</v>
      </c>
      <c r="M57" s="109">
        <f t="shared" si="2"/>
        <v>197</v>
      </c>
      <c r="N57" s="109">
        <f t="shared" si="2"/>
        <v>0</v>
      </c>
      <c r="O57" s="109">
        <f t="shared" si="2"/>
        <v>0</v>
      </c>
      <c r="P57" s="109">
        <f t="shared" si="2"/>
        <v>735</v>
      </c>
      <c r="Q57" s="109">
        <f t="shared" si="2"/>
        <v>24</v>
      </c>
      <c r="R57" s="109">
        <f t="shared" si="2"/>
        <v>0</v>
      </c>
      <c r="S57" s="109">
        <f t="shared" si="2"/>
        <v>0</v>
      </c>
      <c r="T57" s="109">
        <f t="shared" si="2"/>
        <v>647</v>
      </c>
      <c r="U57" s="109">
        <f t="shared" si="2"/>
        <v>114</v>
      </c>
      <c r="V57" s="109">
        <f t="shared" si="2"/>
        <v>0</v>
      </c>
      <c r="W57" s="109">
        <f t="shared" si="2"/>
        <v>0</v>
      </c>
      <c r="X57" s="109">
        <f t="shared" si="2"/>
        <v>5895</v>
      </c>
    </row>
    <row r="58" spans="1:24" x14ac:dyDescent="0.25">
      <c r="A58" s="113"/>
      <c r="B58" s="294" t="s">
        <v>172</v>
      </c>
      <c r="C58" s="314"/>
      <c r="D58" s="96">
        <f>D57/C57*100</f>
        <v>86.238532110091754</v>
      </c>
      <c r="E58" s="96">
        <f>E57/C57*100</f>
        <v>13.761467889908257</v>
      </c>
      <c r="F58" s="96"/>
      <c r="G58" s="96"/>
      <c r="H58" s="95">
        <f>H57/C57*100</f>
        <v>86.762778505897771</v>
      </c>
      <c r="I58" s="96">
        <f>I57/C57*100</f>
        <v>13.237221494102227</v>
      </c>
      <c r="J58" s="96"/>
      <c r="K58" s="96"/>
      <c r="L58" s="95">
        <f>L57/C57*100</f>
        <v>74.180865006553077</v>
      </c>
      <c r="M58" s="96">
        <f>M57/C57*100</f>
        <v>25.819134993446919</v>
      </c>
      <c r="N58" s="96"/>
      <c r="O58" s="96"/>
      <c r="P58" s="95">
        <f>P57/C57*100</f>
        <v>96.330275229357795</v>
      </c>
      <c r="Q58" s="95">
        <f>Q57/D57*100</f>
        <v>3.6474164133738598</v>
      </c>
      <c r="R58" s="96"/>
      <c r="S58" s="96"/>
      <c r="T58" s="95">
        <f>T57/C57*100</f>
        <v>84.796854521625164</v>
      </c>
      <c r="U58" s="96">
        <f>U57/C57*100</f>
        <v>14.941022280471822</v>
      </c>
      <c r="V58" s="96"/>
      <c r="W58" s="96"/>
      <c r="X58" s="102"/>
    </row>
    <row r="59" spans="1:24" x14ac:dyDescent="0.25">
      <c r="H59" s="93"/>
      <c r="I59" s="93"/>
      <c r="J59" s="93"/>
      <c r="K59" s="93"/>
      <c r="L59" s="93"/>
      <c r="M59" s="93"/>
      <c r="N59" s="93"/>
      <c r="O59" s="93"/>
      <c r="P59" s="93"/>
      <c r="Q59" s="93"/>
      <c r="R59" s="93"/>
      <c r="S59" s="93"/>
      <c r="T59" s="93"/>
      <c r="U59" s="93"/>
      <c r="V59" s="93"/>
      <c r="W59" s="93"/>
    </row>
    <row r="60" spans="1:24" ht="18.75" x14ac:dyDescent="0.3">
      <c r="H60" s="93"/>
      <c r="I60" s="93"/>
      <c r="J60" s="93"/>
      <c r="K60" s="93"/>
      <c r="L60" s="93"/>
      <c r="M60" s="93"/>
      <c r="N60" s="93"/>
      <c r="O60" s="93"/>
      <c r="P60" s="93"/>
      <c r="Q60" s="93"/>
      <c r="R60" s="93"/>
      <c r="S60" s="310" t="s">
        <v>373</v>
      </c>
      <c r="T60" s="310"/>
      <c r="U60" s="310"/>
      <c r="V60" s="310"/>
      <c r="W60" s="93"/>
    </row>
    <row r="61" spans="1:24" x14ac:dyDescent="0.25">
      <c r="H61" s="93"/>
      <c r="I61" s="93"/>
      <c r="J61" s="93"/>
      <c r="K61" s="93"/>
      <c r="L61" s="93"/>
      <c r="M61" s="93"/>
      <c r="N61" s="93"/>
      <c r="O61" s="93"/>
      <c r="P61" s="93"/>
      <c r="Q61" s="93"/>
      <c r="R61" s="93"/>
      <c r="S61" s="114"/>
      <c r="T61" s="114"/>
      <c r="U61" s="114"/>
      <c r="V61" s="114"/>
      <c r="W61" s="93"/>
    </row>
    <row r="62" spans="1:24" x14ac:dyDescent="0.25">
      <c r="H62" s="93"/>
      <c r="I62" s="93"/>
      <c r="J62" s="93"/>
      <c r="K62" s="93"/>
      <c r="L62" s="93"/>
      <c r="M62" s="93"/>
      <c r="N62" s="93"/>
      <c r="O62" s="93"/>
      <c r="P62" s="93"/>
      <c r="Q62" s="93"/>
      <c r="R62" s="93"/>
      <c r="S62" s="114"/>
      <c r="T62" s="114"/>
      <c r="U62" s="114"/>
      <c r="V62" s="114"/>
      <c r="W62" s="93"/>
    </row>
    <row r="63" spans="1:24" x14ac:dyDescent="0.25">
      <c r="H63" s="93"/>
      <c r="I63" s="93"/>
      <c r="J63" s="93"/>
      <c r="K63" s="93"/>
      <c r="L63" s="93"/>
      <c r="M63" s="93"/>
      <c r="N63" s="93"/>
      <c r="O63" s="93"/>
      <c r="P63" s="93"/>
      <c r="Q63" s="93"/>
      <c r="R63" s="93"/>
      <c r="S63" s="114"/>
      <c r="T63" s="114"/>
      <c r="U63" s="114"/>
      <c r="V63" s="114"/>
      <c r="W63" s="93"/>
    </row>
    <row r="64" spans="1:24" x14ac:dyDescent="0.25">
      <c r="H64" s="93"/>
      <c r="I64" s="93"/>
      <c r="J64" s="93"/>
      <c r="K64" s="93"/>
      <c r="L64" s="93"/>
      <c r="M64" s="93"/>
      <c r="N64" s="93"/>
      <c r="O64" s="93"/>
      <c r="P64" s="93"/>
      <c r="Q64" s="93"/>
      <c r="R64" s="93"/>
      <c r="S64" s="114"/>
      <c r="T64" s="114"/>
      <c r="U64" s="114"/>
      <c r="V64" s="114"/>
      <c r="W64" s="93"/>
    </row>
    <row r="65" spans="8:23" x14ac:dyDescent="0.25">
      <c r="H65" s="93"/>
      <c r="I65" s="93"/>
      <c r="J65" s="93"/>
      <c r="K65" s="93"/>
      <c r="L65" s="93"/>
      <c r="M65" s="93"/>
      <c r="N65" s="93"/>
      <c r="O65" s="93"/>
      <c r="P65" s="93"/>
      <c r="Q65" s="93"/>
      <c r="R65" s="93"/>
      <c r="S65" s="114"/>
      <c r="T65" s="114"/>
      <c r="U65" s="114"/>
      <c r="V65" s="114"/>
      <c r="W65" s="93"/>
    </row>
    <row r="66" spans="8:23" ht="18.75" x14ac:dyDescent="0.3">
      <c r="H66" s="93"/>
      <c r="I66" s="93"/>
      <c r="J66" s="93"/>
      <c r="K66" s="93"/>
      <c r="L66" s="93"/>
      <c r="M66" s="93"/>
      <c r="N66" s="93"/>
      <c r="O66" s="93"/>
      <c r="P66" s="93"/>
      <c r="Q66" s="93"/>
      <c r="R66" s="93"/>
      <c r="S66" s="115" t="s">
        <v>399</v>
      </c>
      <c r="T66" s="115"/>
      <c r="U66" s="115"/>
      <c r="V66" s="115"/>
      <c r="W66" s="93"/>
    </row>
    <row r="67" spans="8:23" x14ac:dyDescent="0.25">
      <c r="H67" s="93"/>
      <c r="I67" s="93"/>
      <c r="J67" s="93"/>
      <c r="K67" s="93"/>
      <c r="L67" s="93"/>
      <c r="M67" s="93"/>
      <c r="N67" s="93"/>
      <c r="O67" s="93"/>
      <c r="P67" s="93"/>
      <c r="Q67" s="93"/>
      <c r="R67" s="93"/>
      <c r="S67" s="93"/>
      <c r="T67" s="93"/>
      <c r="U67" s="93"/>
      <c r="V67" s="93"/>
      <c r="W67" s="93"/>
    </row>
    <row r="68" spans="8:23" x14ac:dyDescent="0.25">
      <c r="H68" s="93"/>
      <c r="I68" s="93"/>
      <c r="J68" s="93"/>
      <c r="K68" s="93"/>
      <c r="L68" s="93"/>
      <c r="M68" s="93"/>
      <c r="N68" s="93"/>
      <c r="O68" s="93"/>
      <c r="P68" s="93"/>
      <c r="Q68" s="93"/>
      <c r="R68" s="93"/>
      <c r="S68" s="93"/>
      <c r="T68" s="93"/>
      <c r="U68" s="93"/>
      <c r="V68" s="93"/>
      <c r="W68" s="93"/>
    </row>
    <row r="69" spans="8:23" x14ac:dyDescent="0.25">
      <c r="H69" s="93"/>
      <c r="I69" s="93"/>
      <c r="J69" s="93"/>
      <c r="K69" s="93"/>
      <c r="L69" s="93"/>
      <c r="M69" s="93"/>
      <c r="N69" s="93"/>
      <c r="O69" s="93"/>
      <c r="P69" s="93"/>
      <c r="Q69" s="93"/>
      <c r="R69" s="93"/>
      <c r="S69" s="93"/>
      <c r="T69" s="93"/>
      <c r="U69" s="93"/>
      <c r="V69" s="93"/>
      <c r="W69" s="93"/>
    </row>
    <row r="70" spans="8:23" x14ac:dyDescent="0.25">
      <c r="H70" s="93"/>
      <c r="I70" s="93"/>
      <c r="J70" s="93"/>
      <c r="K70" s="93"/>
      <c r="L70" s="93"/>
      <c r="M70" s="93"/>
      <c r="N70" s="93"/>
      <c r="O70" s="93"/>
      <c r="P70" s="93"/>
      <c r="Q70" s="93"/>
      <c r="R70" s="93"/>
      <c r="S70" s="93"/>
      <c r="T70" s="93"/>
      <c r="U70" s="93"/>
      <c r="V70" s="93"/>
      <c r="W70" s="93"/>
    </row>
    <row r="71" spans="8:23" x14ac:dyDescent="0.25">
      <c r="H71" s="93"/>
      <c r="I71" s="93"/>
      <c r="J71" s="93"/>
      <c r="K71" s="93"/>
      <c r="L71" s="93"/>
      <c r="M71" s="93"/>
      <c r="N71" s="93"/>
      <c r="O71" s="93"/>
      <c r="P71" s="93"/>
      <c r="Q71" s="93"/>
      <c r="R71" s="93"/>
      <c r="S71" s="93"/>
      <c r="T71" s="93"/>
      <c r="U71" s="93"/>
      <c r="V71" s="93"/>
      <c r="W71" s="93"/>
    </row>
    <row r="72" spans="8:23" x14ac:dyDescent="0.25">
      <c r="H72" s="93"/>
      <c r="I72" s="93"/>
      <c r="J72" s="93"/>
      <c r="K72" s="93"/>
      <c r="L72" s="93"/>
      <c r="M72" s="93"/>
      <c r="N72" s="93"/>
      <c r="O72" s="93"/>
      <c r="P72" s="93"/>
      <c r="Q72" s="93"/>
      <c r="R72" s="93"/>
      <c r="S72" s="93"/>
      <c r="T72" s="93"/>
      <c r="U72" s="93"/>
      <c r="V72" s="93"/>
      <c r="W72" s="93"/>
    </row>
    <row r="73" spans="8:23" x14ac:dyDescent="0.25">
      <c r="H73" s="93"/>
      <c r="I73" s="93"/>
      <c r="J73" s="93"/>
      <c r="K73" s="93"/>
      <c r="L73" s="93"/>
      <c r="M73" s="93"/>
      <c r="N73" s="93"/>
      <c r="O73" s="93"/>
      <c r="P73" s="93"/>
      <c r="Q73" s="93"/>
      <c r="R73" s="93"/>
      <c r="S73" s="93"/>
      <c r="T73" s="93"/>
      <c r="U73" s="93"/>
      <c r="V73" s="93"/>
      <c r="W73" s="93"/>
    </row>
  </sheetData>
  <mergeCells count="49">
    <mergeCell ref="S60:V60"/>
    <mergeCell ref="C4:C6"/>
    <mergeCell ref="H5:K5"/>
    <mergeCell ref="L5:O5"/>
    <mergeCell ref="B34:C34"/>
    <mergeCell ref="B29:C29"/>
    <mergeCell ref="B31:C31"/>
    <mergeCell ref="B26:C26"/>
    <mergeCell ref="B28:C28"/>
    <mergeCell ref="B23:C23"/>
    <mergeCell ref="B25:C25"/>
    <mergeCell ref="B20:C20"/>
    <mergeCell ref="B22:C22"/>
    <mergeCell ref="B17:C17"/>
    <mergeCell ref="B58:C58"/>
    <mergeCell ref="B56:C56"/>
    <mergeCell ref="B55:C55"/>
    <mergeCell ref="B50:C50"/>
    <mergeCell ref="B52:C52"/>
    <mergeCell ref="B53:C53"/>
    <mergeCell ref="B41:C41"/>
    <mergeCell ref="B47:C47"/>
    <mergeCell ref="B49:C49"/>
    <mergeCell ref="A1:F1"/>
    <mergeCell ref="A2:F2"/>
    <mergeCell ref="B43:C43"/>
    <mergeCell ref="B44:C44"/>
    <mergeCell ref="B46:C46"/>
    <mergeCell ref="A4:A6"/>
    <mergeCell ref="B8:C8"/>
    <mergeCell ref="A3:W3"/>
    <mergeCell ref="V1:W1"/>
    <mergeCell ref="B32:C32"/>
    <mergeCell ref="B35:C35"/>
    <mergeCell ref="P5:S5"/>
    <mergeCell ref="T5:W5"/>
    <mergeCell ref="D4:W4"/>
    <mergeCell ref="X4:X6"/>
    <mergeCell ref="B11:C11"/>
    <mergeCell ref="B13:C13"/>
    <mergeCell ref="B40:C40"/>
    <mergeCell ref="B37:C37"/>
    <mergeCell ref="B4:B6"/>
    <mergeCell ref="B14:C14"/>
    <mergeCell ref="B16:C16"/>
    <mergeCell ref="B19:C19"/>
    <mergeCell ref="B38:C38"/>
    <mergeCell ref="D5:G5"/>
    <mergeCell ref="B10:C10"/>
  </mergeCells>
  <pageMargins left="0.19685039370078741" right="0.19685039370078741" top="0.19685039370078741" bottom="0.35433070866141736"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0"/>
  <sheetViews>
    <sheetView zoomScaleNormal="100" workbookViewId="0">
      <selection activeCell="E7" sqref="E7"/>
    </sheetView>
  </sheetViews>
  <sheetFormatPr defaultRowHeight="15" x14ac:dyDescent="0.25"/>
  <cols>
    <col min="1" max="1" width="5.140625" customWidth="1"/>
    <col min="2" max="2" width="29.85546875" customWidth="1"/>
    <col min="3" max="3" width="9.28515625" customWidth="1"/>
    <col min="4" max="4" width="7.85546875" customWidth="1"/>
    <col min="5" max="5" width="8.28515625" customWidth="1"/>
    <col min="6" max="6" width="7.140625" customWidth="1"/>
    <col min="7" max="7" width="8.28515625" customWidth="1"/>
    <col min="8" max="8" width="8.42578125" customWidth="1"/>
    <col min="9" max="10" width="7.5703125" customWidth="1"/>
    <col min="11" max="11" width="8.5703125" customWidth="1"/>
    <col min="12" max="12" width="8.42578125" customWidth="1"/>
    <col min="13" max="14" width="7.85546875" customWidth="1"/>
    <col min="15" max="15" width="8.140625" customWidth="1"/>
  </cols>
  <sheetData>
    <row r="1" spans="1:15" x14ac:dyDescent="0.25">
      <c r="A1" s="242" t="s">
        <v>371</v>
      </c>
      <c r="B1" s="242"/>
      <c r="C1" s="69"/>
      <c r="D1" s="69"/>
      <c r="E1" s="69"/>
      <c r="F1" s="69"/>
      <c r="G1" s="69"/>
      <c r="H1" s="69"/>
      <c r="I1" s="69"/>
      <c r="J1" s="69"/>
      <c r="K1" s="69"/>
      <c r="M1" s="67"/>
      <c r="N1" s="67"/>
      <c r="O1" s="67" t="s">
        <v>19</v>
      </c>
    </row>
    <row r="2" spans="1:15" x14ac:dyDescent="0.25">
      <c r="A2" s="242" t="s">
        <v>372</v>
      </c>
      <c r="B2" s="242"/>
      <c r="C2" s="69"/>
      <c r="D2" s="69"/>
      <c r="E2" s="69"/>
      <c r="F2" s="69"/>
      <c r="G2" s="69"/>
      <c r="H2" s="69"/>
      <c r="I2" s="69"/>
      <c r="J2" s="69"/>
      <c r="K2" s="69"/>
      <c r="M2" s="67"/>
      <c r="N2" s="67"/>
      <c r="O2" s="67"/>
    </row>
    <row r="3" spans="1:15" ht="45" customHeight="1" x14ac:dyDescent="0.25">
      <c r="A3" s="249" t="s">
        <v>463</v>
      </c>
      <c r="B3" s="249"/>
      <c r="C3" s="249"/>
      <c r="D3" s="249"/>
      <c r="E3" s="249"/>
      <c r="F3" s="249"/>
      <c r="G3" s="249"/>
      <c r="H3" s="249"/>
      <c r="I3" s="249"/>
      <c r="J3" s="249"/>
      <c r="K3" s="249"/>
      <c r="L3" s="249"/>
      <c r="M3" s="249"/>
      <c r="N3" s="249"/>
      <c r="O3" s="249"/>
    </row>
    <row r="4" spans="1:15" x14ac:dyDescent="0.25">
      <c r="C4" s="250"/>
      <c r="D4" s="250"/>
      <c r="E4" s="250"/>
      <c r="F4" s="250"/>
      <c r="G4" s="250"/>
      <c r="H4" s="250"/>
      <c r="I4" s="250"/>
      <c r="J4" s="250"/>
      <c r="K4" s="250"/>
      <c r="L4" s="250"/>
      <c r="M4" s="250"/>
    </row>
    <row r="5" spans="1:15" s="1" customFormat="1" ht="30.75" customHeight="1" x14ac:dyDescent="0.2">
      <c r="A5" s="253" t="s">
        <v>15</v>
      </c>
      <c r="B5" s="253" t="s">
        <v>184</v>
      </c>
      <c r="C5" s="317" t="s">
        <v>2</v>
      </c>
      <c r="D5" s="317"/>
      <c r="E5" s="317"/>
      <c r="F5" s="317" t="s">
        <v>13</v>
      </c>
      <c r="G5" s="317"/>
      <c r="H5" s="317"/>
      <c r="I5" s="317"/>
      <c r="J5" s="317" t="s">
        <v>3</v>
      </c>
      <c r="K5" s="317"/>
      <c r="L5" s="317"/>
      <c r="M5" s="253" t="s">
        <v>11</v>
      </c>
      <c r="N5" s="253" t="s">
        <v>12</v>
      </c>
      <c r="O5" s="253" t="s">
        <v>65</v>
      </c>
    </row>
    <row r="6" spans="1:15" s="1" customFormat="1" ht="21.75" customHeight="1" x14ac:dyDescent="0.2">
      <c r="A6" s="254"/>
      <c r="B6" s="254"/>
      <c r="C6" s="317" t="s">
        <v>4</v>
      </c>
      <c r="D6" s="321" t="s">
        <v>5</v>
      </c>
      <c r="E6" s="321"/>
      <c r="F6" s="317" t="s">
        <v>4</v>
      </c>
      <c r="G6" s="318" t="s">
        <v>5</v>
      </c>
      <c r="H6" s="319"/>
      <c r="I6" s="320"/>
      <c r="J6" s="317" t="s">
        <v>4</v>
      </c>
      <c r="K6" s="321" t="s">
        <v>5</v>
      </c>
      <c r="L6" s="321"/>
      <c r="M6" s="254"/>
      <c r="N6" s="254"/>
      <c r="O6" s="254"/>
    </row>
    <row r="7" spans="1:15" s="1" customFormat="1" ht="99.75" x14ac:dyDescent="0.2">
      <c r="A7" s="255"/>
      <c r="B7" s="255"/>
      <c r="C7" s="317"/>
      <c r="D7" s="66" t="s">
        <v>6</v>
      </c>
      <c r="E7" s="66" t="s">
        <v>7</v>
      </c>
      <c r="F7" s="317"/>
      <c r="G7" s="66" t="s">
        <v>14</v>
      </c>
      <c r="H7" s="66" t="s">
        <v>8</v>
      </c>
      <c r="I7" s="66" t="s">
        <v>9</v>
      </c>
      <c r="J7" s="317"/>
      <c r="K7" s="66" t="s">
        <v>10</v>
      </c>
      <c r="L7" s="66" t="s">
        <v>185</v>
      </c>
      <c r="M7" s="255"/>
      <c r="N7" s="255"/>
      <c r="O7" s="255"/>
    </row>
    <row r="8" spans="1:15" s="65" customFormat="1" x14ac:dyDescent="0.25">
      <c r="A8" s="11" t="s">
        <v>44</v>
      </c>
      <c r="B8" s="11" t="s">
        <v>56</v>
      </c>
      <c r="C8" s="19" t="s">
        <v>64</v>
      </c>
      <c r="D8" s="11">
        <v>2</v>
      </c>
      <c r="E8" s="11">
        <v>3</v>
      </c>
      <c r="F8" s="11">
        <v>4</v>
      </c>
      <c r="G8" s="11">
        <v>5</v>
      </c>
      <c r="H8" s="11">
        <v>6</v>
      </c>
      <c r="I8" s="11">
        <v>7</v>
      </c>
      <c r="J8" s="11">
        <v>8</v>
      </c>
      <c r="K8" s="11">
        <v>9</v>
      </c>
      <c r="L8" s="11">
        <v>10</v>
      </c>
      <c r="M8" s="11">
        <v>11</v>
      </c>
      <c r="N8" s="11">
        <v>12</v>
      </c>
      <c r="O8" s="11">
        <v>13</v>
      </c>
    </row>
    <row r="9" spans="1:15" ht="18.75" customHeight="1" x14ac:dyDescent="0.25">
      <c r="A9" s="66" t="s">
        <v>17</v>
      </c>
      <c r="B9" s="246" t="s">
        <v>45</v>
      </c>
      <c r="C9" s="247"/>
      <c r="D9" s="247"/>
      <c r="E9" s="247"/>
      <c r="F9" s="247"/>
      <c r="G9" s="247"/>
      <c r="H9" s="247"/>
      <c r="I9" s="247"/>
      <c r="J9" s="247"/>
      <c r="K9" s="247"/>
      <c r="L9" s="247"/>
      <c r="M9" s="247"/>
      <c r="N9" s="247"/>
      <c r="O9" s="248"/>
    </row>
    <row r="10" spans="1:15" x14ac:dyDescent="0.25">
      <c r="A10" s="4">
        <v>1</v>
      </c>
      <c r="B10" s="77" t="s">
        <v>377</v>
      </c>
      <c r="C10" s="5">
        <f>F10+J10+M10</f>
        <v>40</v>
      </c>
      <c r="D10" s="75">
        <v>1</v>
      </c>
      <c r="E10" s="75">
        <v>39</v>
      </c>
      <c r="F10" s="5">
        <f>G10+H10+I10</f>
        <v>40</v>
      </c>
      <c r="G10" s="75">
        <v>39</v>
      </c>
      <c r="H10" s="75">
        <v>1</v>
      </c>
      <c r="I10" s="76">
        <v>0</v>
      </c>
      <c r="J10" s="5">
        <f>K10+L10</f>
        <v>0</v>
      </c>
      <c r="K10" s="75">
        <v>0</v>
      </c>
      <c r="L10" s="76">
        <v>0</v>
      </c>
      <c r="M10" s="75">
        <v>0</v>
      </c>
      <c r="N10" s="75">
        <v>0</v>
      </c>
      <c r="O10" s="75">
        <v>5</v>
      </c>
    </row>
    <row r="11" spans="1:15" x14ac:dyDescent="0.25">
      <c r="A11" s="4">
        <v>2</v>
      </c>
      <c r="B11" s="77" t="s">
        <v>378</v>
      </c>
      <c r="C11" s="5">
        <f t="shared" ref="C11:C24" si="0">F11+J11+M11</f>
        <v>7826</v>
      </c>
      <c r="D11" s="75">
        <v>692</v>
      </c>
      <c r="E11" s="75">
        <v>7134</v>
      </c>
      <c r="F11" s="5">
        <f t="shared" ref="F11:F24" si="1">G11+H11+I11</f>
        <v>6810</v>
      </c>
      <c r="G11" s="75">
        <v>4312</v>
      </c>
      <c r="H11" s="75">
        <v>2498</v>
      </c>
      <c r="I11" s="76">
        <v>0</v>
      </c>
      <c r="J11" s="5">
        <f t="shared" ref="J11:J24" si="2">K11+L11</f>
        <v>986</v>
      </c>
      <c r="K11" s="75">
        <v>969</v>
      </c>
      <c r="L11" s="76">
        <v>17</v>
      </c>
      <c r="M11" s="75">
        <v>30</v>
      </c>
      <c r="N11" s="75">
        <v>1121</v>
      </c>
      <c r="O11" s="75">
        <v>711</v>
      </c>
    </row>
    <row r="12" spans="1:15" x14ac:dyDescent="0.25">
      <c r="A12" s="4">
        <v>3</v>
      </c>
      <c r="B12" s="77" t="s">
        <v>379</v>
      </c>
      <c r="C12" s="5">
        <f t="shared" si="0"/>
        <v>116</v>
      </c>
      <c r="D12" s="75">
        <v>0</v>
      </c>
      <c r="E12" s="75">
        <v>116</v>
      </c>
      <c r="F12" s="5">
        <f t="shared" si="1"/>
        <v>112</v>
      </c>
      <c r="G12" s="75">
        <v>102</v>
      </c>
      <c r="H12" s="75">
        <v>10</v>
      </c>
      <c r="I12" s="76">
        <v>0</v>
      </c>
      <c r="J12" s="5">
        <f t="shared" si="2"/>
        <v>4</v>
      </c>
      <c r="K12" s="75">
        <v>4</v>
      </c>
      <c r="L12" s="76">
        <v>0</v>
      </c>
      <c r="M12" s="75">
        <v>0</v>
      </c>
      <c r="N12" s="75">
        <v>0</v>
      </c>
      <c r="O12" s="75">
        <v>0</v>
      </c>
    </row>
    <row r="13" spans="1:15" x14ac:dyDescent="0.25">
      <c r="A13" s="4">
        <v>4</v>
      </c>
      <c r="B13" s="77" t="s">
        <v>380</v>
      </c>
      <c r="C13" s="5">
        <f t="shared" si="0"/>
        <v>0</v>
      </c>
      <c r="D13" s="75"/>
      <c r="E13" s="75"/>
      <c r="F13" s="5">
        <f t="shared" si="1"/>
        <v>0</v>
      </c>
      <c r="G13" s="75"/>
      <c r="H13" s="75"/>
      <c r="I13" s="76"/>
      <c r="J13" s="5">
        <f t="shared" si="2"/>
        <v>0</v>
      </c>
      <c r="K13" s="75"/>
      <c r="L13" s="76"/>
      <c r="M13" s="75"/>
      <c r="N13" s="75">
        <v>0</v>
      </c>
      <c r="O13" s="75">
        <v>0</v>
      </c>
    </row>
    <row r="14" spans="1:15" x14ac:dyDescent="0.25">
      <c r="A14" s="4">
        <v>5</v>
      </c>
      <c r="B14" s="5" t="s">
        <v>26</v>
      </c>
      <c r="C14" s="5">
        <f t="shared" si="0"/>
        <v>429</v>
      </c>
      <c r="D14" s="75">
        <v>3</v>
      </c>
      <c r="E14" s="75">
        <v>426</v>
      </c>
      <c r="F14" s="5">
        <f t="shared" si="1"/>
        <v>404</v>
      </c>
      <c r="G14" s="75">
        <v>394</v>
      </c>
      <c r="H14" s="75">
        <v>10</v>
      </c>
      <c r="I14" s="76">
        <v>0</v>
      </c>
      <c r="J14" s="5">
        <f t="shared" si="2"/>
        <v>25</v>
      </c>
      <c r="K14" s="75">
        <v>25</v>
      </c>
      <c r="L14" s="76">
        <v>0</v>
      </c>
      <c r="M14" s="75">
        <v>0</v>
      </c>
      <c r="N14" s="75">
        <v>0</v>
      </c>
      <c r="O14" s="75">
        <v>33</v>
      </c>
    </row>
    <row r="15" spans="1:15" x14ac:dyDescent="0.25">
      <c r="A15" s="4">
        <v>6</v>
      </c>
      <c r="B15" s="5" t="s">
        <v>450</v>
      </c>
      <c r="C15" s="5">
        <f t="shared" si="0"/>
        <v>58</v>
      </c>
      <c r="D15" s="75">
        <v>6</v>
      </c>
      <c r="E15" s="75">
        <v>52</v>
      </c>
      <c r="F15" s="5">
        <f t="shared" si="1"/>
        <v>50</v>
      </c>
      <c r="G15" s="75">
        <v>39</v>
      </c>
      <c r="H15" s="75">
        <v>11</v>
      </c>
      <c r="I15" s="76">
        <v>0</v>
      </c>
      <c r="J15" s="5">
        <f t="shared" si="2"/>
        <v>8</v>
      </c>
      <c r="K15" s="75">
        <v>8</v>
      </c>
      <c r="L15" s="76">
        <v>0</v>
      </c>
      <c r="M15" s="75">
        <v>0</v>
      </c>
      <c r="N15" s="75">
        <v>0</v>
      </c>
      <c r="O15" s="75">
        <v>0</v>
      </c>
    </row>
    <row r="16" spans="1:15" x14ac:dyDescent="0.25">
      <c r="A16" s="4">
        <v>7</v>
      </c>
      <c r="B16" s="77" t="s">
        <v>24</v>
      </c>
      <c r="C16" s="5">
        <f t="shared" si="0"/>
        <v>0</v>
      </c>
      <c r="D16" s="75"/>
      <c r="E16" s="75"/>
      <c r="F16" s="5">
        <f t="shared" si="1"/>
        <v>0</v>
      </c>
      <c r="G16" s="75"/>
      <c r="H16" s="75"/>
      <c r="I16" s="76"/>
      <c r="J16" s="5">
        <f t="shared" si="2"/>
        <v>0</v>
      </c>
      <c r="K16" s="75"/>
      <c r="L16" s="76"/>
      <c r="M16" s="75"/>
      <c r="N16" s="75"/>
      <c r="O16" s="75">
        <v>0</v>
      </c>
    </row>
    <row r="17" spans="1:18" x14ac:dyDescent="0.25">
      <c r="A17" s="4">
        <v>8</v>
      </c>
      <c r="B17" s="46" t="s">
        <v>31</v>
      </c>
      <c r="C17" s="5">
        <f t="shared" si="0"/>
        <v>0</v>
      </c>
      <c r="D17" s="75"/>
      <c r="E17" s="75"/>
      <c r="F17" s="5">
        <f t="shared" si="1"/>
        <v>0</v>
      </c>
      <c r="G17" s="75"/>
      <c r="H17" s="75"/>
      <c r="I17" s="76"/>
      <c r="J17" s="5">
        <f t="shared" si="2"/>
        <v>0</v>
      </c>
      <c r="K17" s="75"/>
      <c r="L17" s="76"/>
      <c r="M17" s="75"/>
      <c r="N17" s="75"/>
      <c r="O17" s="75">
        <v>0</v>
      </c>
    </row>
    <row r="18" spans="1:18" x14ac:dyDescent="0.25">
      <c r="A18" s="4">
        <v>9</v>
      </c>
      <c r="B18" s="46" t="s">
        <v>451</v>
      </c>
      <c r="C18" s="5">
        <f t="shared" si="0"/>
        <v>8</v>
      </c>
      <c r="D18" s="75">
        <v>1</v>
      </c>
      <c r="E18" s="75">
        <v>7</v>
      </c>
      <c r="F18" s="5">
        <f t="shared" si="1"/>
        <v>8</v>
      </c>
      <c r="G18" s="75">
        <v>7</v>
      </c>
      <c r="H18" s="75">
        <v>1</v>
      </c>
      <c r="I18" s="76">
        <v>0</v>
      </c>
      <c r="J18" s="5">
        <f t="shared" si="2"/>
        <v>0</v>
      </c>
      <c r="K18" s="75">
        <v>0</v>
      </c>
      <c r="L18" s="76">
        <v>0</v>
      </c>
      <c r="M18" s="75">
        <v>0</v>
      </c>
      <c r="N18" s="75">
        <v>0</v>
      </c>
      <c r="O18" s="75">
        <v>1</v>
      </c>
    </row>
    <row r="19" spans="1:18" x14ac:dyDescent="0.25">
      <c r="A19" s="4">
        <v>10</v>
      </c>
      <c r="B19" s="77" t="s">
        <v>381</v>
      </c>
      <c r="C19" s="5">
        <f t="shared" si="0"/>
        <v>645</v>
      </c>
      <c r="D19" s="75">
        <v>3</v>
      </c>
      <c r="E19" s="75">
        <v>642</v>
      </c>
      <c r="F19" s="5">
        <f t="shared" si="1"/>
        <v>642</v>
      </c>
      <c r="G19" s="75">
        <v>601</v>
      </c>
      <c r="H19" s="75">
        <v>41</v>
      </c>
      <c r="I19" s="76">
        <v>0</v>
      </c>
      <c r="J19" s="5">
        <f t="shared" si="2"/>
        <v>3</v>
      </c>
      <c r="K19" s="75">
        <v>3</v>
      </c>
      <c r="L19" s="76">
        <v>0</v>
      </c>
      <c r="M19" s="75">
        <v>0</v>
      </c>
      <c r="N19" s="75">
        <v>0</v>
      </c>
      <c r="O19" s="75">
        <v>263</v>
      </c>
    </row>
    <row r="20" spans="1:18" x14ac:dyDescent="0.25">
      <c r="A20" s="4">
        <v>11</v>
      </c>
      <c r="B20" s="46" t="s">
        <v>22</v>
      </c>
      <c r="C20" s="5">
        <f t="shared" si="0"/>
        <v>56</v>
      </c>
      <c r="D20" s="75">
        <v>2</v>
      </c>
      <c r="E20" s="75">
        <v>54</v>
      </c>
      <c r="F20" s="5">
        <f t="shared" si="1"/>
        <v>55</v>
      </c>
      <c r="G20" s="75">
        <v>13</v>
      </c>
      <c r="H20" s="75">
        <v>42</v>
      </c>
      <c r="I20" s="76">
        <v>0</v>
      </c>
      <c r="J20" s="5">
        <f t="shared" si="2"/>
        <v>1</v>
      </c>
      <c r="K20" s="75">
        <v>1</v>
      </c>
      <c r="L20" s="76">
        <v>0</v>
      </c>
      <c r="M20" s="75">
        <v>0</v>
      </c>
      <c r="N20" s="75">
        <v>22</v>
      </c>
      <c r="O20" s="75">
        <v>0</v>
      </c>
    </row>
    <row r="21" spans="1:18" x14ac:dyDescent="0.25">
      <c r="A21" s="4">
        <v>12</v>
      </c>
      <c r="B21" s="77" t="s">
        <v>28</v>
      </c>
      <c r="C21" s="5">
        <f t="shared" si="0"/>
        <v>1733</v>
      </c>
      <c r="D21" s="75">
        <v>7</v>
      </c>
      <c r="E21" s="75">
        <v>1726</v>
      </c>
      <c r="F21" s="5">
        <f t="shared" si="1"/>
        <v>1730</v>
      </c>
      <c r="G21" s="75">
        <v>1184</v>
      </c>
      <c r="H21" s="75">
        <v>546</v>
      </c>
      <c r="I21" s="76">
        <v>0</v>
      </c>
      <c r="J21" s="5">
        <f t="shared" si="2"/>
        <v>3</v>
      </c>
      <c r="K21" s="75">
        <v>3</v>
      </c>
      <c r="L21" s="76">
        <v>0</v>
      </c>
      <c r="M21" s="75">
        <v>0</v>
      </c>
      <c r="N21" s="75">
        <v>0</v>
      </c>
      <c r="O21" s="75">
        <v>75</v>
      </c>
      <c r="R21">
        <f>391-249</f>
        <v>142</v>
      </c>
    </row>
    <row r="22" spans="1:18" x14ac:dyDescent="0.25">
      <c r="A22" s="4">
        <v>13</v>
      </c>
      <c r="B22" s="77" t="s">
        <v>382</v>
      </c>
      <c r="C22" s="5">
        <f t="shared" si="0"/>
        <v>17</v>
      </c>
      <c r="D22" s="75">
        <v>0</v>
      </c>
      <c r="E22" s="75">
        <v>17</v>
      </c>
      <c r="F22" s="5">
        <f t="shared" si="1"/>
        <v>15</v>
      </c>
      <c r="G22" s="75">
        <v>9</v>
      </c>
      <c r="H22" s="75">
        <v>6</v>
      </c>
      <c r="I22" s="76">
        <v>0</v>
      </c>
      <c r="J22" s="5">
        <f t="shared" si="2"/>
        <v>1</v>
      </c>
      <c r="K22" s="75">
        <v>1</v>
      </c>
      <c r="L22" s="76">
        <v>0</v>
      </c>
      <c r="M22" s="75">
        <v>1</v>
      </c>
      <c r="N22" s="75">
        <v>6</v>
      </c>
      <c r="O22" s="75">
        <v>7</v>
      </c>
    </row>
    <row r="23" spans="1:18" x14ac:dyDescent="0.25">
      <c r="A23" s="4">
        <v>14</v>
      </c>
      <c r="B23" s="77" t="s">
        <v>29</v>
      </c>
      <c r="C23" s="5">
        <f t="shared" si="0"/>
        <v>653</v>
      </c>
      <c r="D23" s="75">
        <v>12</v>
      </c>
      <c r="E23" s="75">
        <v>641</v>
      </c>
      <c r="F23" s="5">
        <f t="shared" si="1"/>
        <v>629</v>
      </c>
      <c r="G23" s="75">
        <v>536</v>
      </c>
      <c r="H23" s="75">
        <v>93</v>
      </c>
      <c r="I23" s="76">
        <v>0</v>
      </c>
      <c r="J23" s="5">
        <f t="shared" si="2"/>
        <v>17</v>
      </c>
      <c r="K23" s="75">
        <v>17</v>
      </c>
      <c r="L23" s="76">
        <v>0</v>
      </c>
      <c r="M23" s="75">
        <v>7</v>
      </c>
      <c r="N23" s="75">
        <v>15</v>
      </c>
      <c r="O23" s="75">
        <v>36</v>
      </c>
    </row>
    <row r="24" spans="1:18" x14ac:dyDescent="0.25">
      <c r="A24" s="4">
        <v>15</v>
      </c>
      <c r="B24" s="77" t="s">
        <v>30</v>
      </c>
      <c r="C24" s="5">
        <f t="shared" si="0"/>
        <v>37</v>
      </c>
      <c r="D24" s="75">
        <v>9</v>
      </c>
      <c r="E24" s="75">
        <v>28</v>
      </c>
      <c r="F24" s="5">
        <f t="shared" si="1"/>
        <v>36</v>
      </c>
      <c r="G24" s="75">
        <v>28</v>
      </c>
      <c r="H24" s="75">
        <v>8</v>
      </c>
      <c r="I24" s="76">
        <v>0</v>
      </c>
      <c r="J24" s="5">
        <f t="shared" si="2"/>
        <v>1</v>
      </c>
      <c r="K24" s="75">
        <v>1</v>
      </c>
      <c r="L24" s="76">
        <v>0</v>
      </c>
      <c r="M24" s="75">
        <v>0</v>
      </c>
      <c r="N24" s="75">
        <v>0</v>
      </c>
      <c r="O24" s="75">
        <v>14</v>
      </c>
    </row>
    <row r="25" spans="1:18" x14ac:dyDescent="0.25">
      <c r="A25" s="4"/>
      <c r="B25" s="118" t="s">
        <v>452</v>
      </c>
      <c r="C25" s="167">
        <f>SUM(C10:C24)</f>
        <v>11618</v>
      </c>
      <c r="D25" s="167">
        <f t="shared" ref="D25:O25" si="3">SUM(D10:D24)</f>
        <v>736</v>
      </c>
      <c r="E25" s="167">
        <f t="shared" si="3"/>
        <v>10882</v>
      </c>
      <c r="F25" s="167">
        <f t="shared" si="3"/>
        <v>10531</v>
      </c>
      <c r="G25" s="167">
        <f t="shared" si="3"/>
        <v>7264</v>
      </c>
      <c r="H25" s="167">
        <f t="shared" si="3"/>
        <v>3267</v>
      </c>
      <c r="I25" s="167">
        <f t="shared" si="3"/>
        <v>0</v>
      </c>
      <c r="J25" s="167">
        <f t="shared" si="3"/>
        <v>1049</v>
      </c>
      <c r="K25" s="167">
        <f t="shared" si="3"/>
        <v>1032</v>
      </c>
      <c r="L25" s="167">
        <f t="shared" si="3"/>
        <v>17</v>
      </c>
      <c r="M25" s="167">
        <f t="shared" si="3"/>
        <v>38</v>
      </c>
      <c r="N25" s="167">
        <f t="shared" si="3"/>
        <v>1164</v>
      </c>
      <c r="O25" s="167">
        <f t="shared" si="3"/>
        <v>1145</v>
      </c>
    </row>
    <row r="26" spans="1:18" ht="21.75" customHeight="1" x14ac:dyDescent="0.25">
      <c r="A26" s="66" t="s">
        <v>18</v>
      </c>
      <c r="B26" s="246" t="s">
        <v>42</v>
      </c>
      <c r="C26" s="247"/>
      <c r="D26" s="247"/>
      <c r="E26" s="247"/>
      <c r="F26" s="247"/>
      <c r="G26" s="247"/>
      <c r="H26" s="247"/>
      <c r="I26" s="247"/>
      <c r="J26" s="247"/>
      <c r="K26" s="247"/>
      <c r="L26" s="247"/>
      <c r="M26" s="247"/>
      <c r="N26" s="247"/>
      <c r="O26" s="248"/>
    </row>
    <row r="27" spans="1:18" x14ac:dyDescent="0.25">
      <c r="A27" s="6">
        <v>1</v>
      </c>
      <c r="B27" s="5" t="s">
        <v>403</v>
      </c>
      <c r="C27" s="5">
        <f>F27+J27+M27</f>
        <v>2889</v>
      </c>
      <c r="D27" s="75">
        <v>23</v>
      </c>
      <c r="E27" s="75">
        <v>2866</v>
      </c>
      <c r="F27" s="90">
        <f>G27+H27+I27</f>
        <v>2883</v>
      </c>
      <c r="G27" s="75">
        <v>2832</v>
      </c>
      <c r="H27" s="75">
        <v>51</v>
      </c>
      <c r="I27" s="76">
        <v>0</v>
      </c>
      <c r="J27" s="92">
        <f t="shared" ref="J27:J34" si="4">K27+L27</f>
        <v>6</v>
      </c>
      <c r="K27" s="75">
        <v>6</v>
      </c>
      <c r="L27" s="76">
        <v>0</v>
      </c>
      <c r="M27" s="75">
        <v>0</v>
      </c>
      <c r="N27" s="75">
        <v>0</v>
      </c>
      <c r="O27" s="75">
        <v>0</v>
      </c>
    </row>
    <row r="28" spans="1:18" x14ac:dyDescent="0.25">
      <c r="A28" s="6">
        <v>2</v>
      </c>
      <c r="B28" s="5" t="s">
        <v>402</v>
      </c>
      <c r="C28" s="5">
        <f t="shared" ref="C28:C34" si="5">F28+J28+M28</f>
        <v>18</v>
      </c>
      <c r="D28" s="75">
        <v>4</v>
      </c>
      <c r="E28" s="75">
        <v>14</v>
      </c>
      <c r="F28" s="90">
        <f t="shared" ref="F28:F34" si="6">G28+H28+I28</f>
        <v>18</v>
      </c>
      <c r="G28" s="75">
        <v>18</v>
      </c>
      <c r="H28" s="75">
        <v>0</v>
      </c>
      <c r="I28" s="76">
        <v>0</v>
      </c>
      <c r="J28" s="92">
        <f t="shared" si="4"/>
        <v>0</v>
      </c>
      <c r="K28" s="75">
        <v>0</v>
      </c>
      <c r="L28" s="76">
        <v>0</v>
      </c>
      <c r="M28" s="75">
        <v>0</v>
      </c>
      <c r="N28" s="75">
        <v>0</v>
      </c>
      <c r="O28" s="75">
        <v>0</v>
      </c>
    </row>
    <row r="29" spans="1:18" x14ac:dyDescent="0.25">
      <c r="A29" s="6">
        <v>3</v>
      </c>
      <c r="B29" s="5" t="s">
        <v>34</v>
      </c>
      <c r="C29" s="5">
        <f t="shared" si="5"/>
        <v>11725</v>
      </c>
      <c r="D29" s="75">
        <v>234</v>
      </c>
      <c r="E29" s="75">
        <v>11491</v>
      </c>
      <c r="F29" s="90">
        <f t="shared" si="6"/>
        <v>11587</v>
      </c>
      <c r="G29" s="75">
        <v>0</v>
      </c>
      <c r="H29" s="75">
        <v>11587</v>
      </c>
      <c r="I29" s="76">
        <v>0</v>
      </c>
      <c r="J29" s="92">
        <f>K29+L29</f>
        <v>138</v>
      </c>
      <c r="K29" s="75">
        <v>138</v>
      </c>
      <c r="L29" s="76">
        <v>0</v>
      </c>
      <c r="M29" s="75">
        <v>0</v>
      </c>
      <c r="N29" s="75">
        <v>0</v>
      </c>
      <c r="O29" s="75">
        <v>4216</v>
      </c>
    </row>
    <row r="30" spans="1:18" x14ac:dyDescent="0.25">
      <c r="A30" s="6">
        <v>4</v>
      </c>
      <c r="B30" s="5" t="s">
        <v>35</v>
      </c>
      <c r="C30" s="5">
        <f t="shared" si="5"/>
        <v>792</v>
      </c>
      <c r="D30" s="75">
        <v>0</v>
      </c>
      <c r="E30" s="75">
        <v>792</v>
      </c>
      <c r="F30" s="90">
        <f t="shared" si="6"/>
        <v>792</v>
      </c>
      <c r="G30" s="75">
        <v>792</v>
      </c>
      <c r="H30" s="75">
        <v>0</v>
      </c>
      <c r="I30" s="76">
        <v>0</v>
      </c>
      <c r="J30" s="92">
        <f t="shared" si="4"/>
        <v>0</v>
      </c>
      <c r="K30" s="75">
        <v>0</v>
      </c>
      <c r="L30" s="76">
        <v>0</v>
      </c>
      <c r="M30" s="75">
        <v>0</v>
      </c>
      <c r="N30" s="76">
        <v>0</v>
      </c>
      <c r="O30" s="75">
        <v>0</v>
      </c>
    </row>
    <row r="31" spans="1:18" x14ac:dyDescent="0.25">
      <c r="A31" s="6">
        <v>5</v>
      </c>
      <c r="B31" s="5" t="s">
        <v>36</v>
      </c>
      <c r="C31" s="5">
        <f t="shared" si="5"/>
        <v>1175</v>
      </c>
      <c r="D31" s="218">
        <v>14</v>
      </c>
      <c r="E31" s="218">
        <v>1161</v>
      </c>
      <c r="F31" s="90">
        <f t="shared" si="6"/>
        <v>1166</v>
      </c>
      <c r="G31" s="220">
        <v>1134</v>
      </c>
      <c r="H31" s="220">
        <v>32</v>
      </c>
      <c r="I31" s="219">
        <v>0</v>
      </c>
      <c r="J31" s="92">
        <f t="shared" si="4"/>
        <v>9</v>
      </c>
      <c r="K31" s="222">
        <v>9</v>
      </c>
      <c r="L31" s="221">
        <v>0</v>
      </c>
      <c r="M31" s="222">
        <v>0</v>
      </c>
      <c r="N31" s="75">
        <v>39</v>
      </c>
      <c r="O31" s="75">
        <v>37</v>
      </c>
    </row>
    <row r="32" spans="1:18" x14ac:dyDescent="0.25">
      <c r="A32" s="6">
        <v>6</v>
      </c>
      <c r="B32" s="5" t="s">
        <v>449</v>
      </c>
      <c r="C32" s="5">
        <f t="shared" si="5"/>
        <v>239</v>
      </c>
      <c r="D32" s="75">
        <v>6</v>
      </c>
      <c r="E32" s="75">
        <v>233</v>
      </c>
      <c r="F32" s="90">
        <f t="shared" si="6"/>
        <v>239</v>
      </c>
      <c r="G32" s="75">
        <v>231</v>
      </c>
      <c r="H32" s="75">
        <v>8</v>
      </c>
      <c r="I32" s="76">
        <v>0</v>
      </c>
      <c r="J32" s="92">
        <f t="shared" si="4"/>
        <v>0</v>
      </c>
      <c r="K32" s="75">
        <v>0</v>
      </c>
      <c r="L32" s="76">
        <v>0</v>
      </c>
      <c r="M32" s="75">
        <v>0</v>
      </c>
      <c r="N32" s="75">
        <v>0</v>
      </c>
      <c r="O32" s="75">
        <v>0</v>
      </c>
    </row>
    <row r="33" spans="1:23" x14ac:dyDescent="0.25">
      <c r="A33" s="6">
        <v>7</v>
      </c>
      <c r="B33" s="5" t="s">
        <v>37</v>
      </c>
      <c r="C33" s="5">
        <f t="shared" si="5"/>
        <v>694</v>
      </c>
      <c r="D33" s="223">
        <v>17</v>
      </c>
      <c r="E33" s="223">
        <v>677</v>
      </c>
      <c r="F33" s="90">
        <f t="shared" si="6"/>
        <v>687</v>
      </c>
      <c r="G33" s="225">
        <v>687</v>
      </c>
      <c r="H33" s="225">
        <v>0</v>
      </c>
      <c r="I33" s="224">
        <v>0</v>
      </c>
      <c r="J33" s="92">
        <f t="shared" si="4"/>
        <v>7</v>
      </c>
      <c r="K33" s="227">
        <v>7</v>
      </c>
      <c r="L33" s="226">
        <v>0</v>
      </c>
      <c r="M33" s="227">
        <v>0</v>
      </c>
      <c r="N33" s="75">
        <v>4</v>
      </c>
      <c r="O33" s="75">
        <v>0</v>
      </c>
    </row>
    <row r="34" spans="1:23" x14ac:dyDescent="0.25">
      <c r="A34" s="6">
        <v>8</v>
      </c>
      <c r="B34" s="5" t="s">
        <v>455</v>
      </c>
      <c r="C34" s="5">
        <f t="shared" si="5"/>
        <v>10525</v>
      </c>
      <c r="D34" s="75">
        <v>382</v>
      </c>
      <c r="E34" s="75">
        <v>10143</v>
      </c>
      <c r="F34" s="90">
        <f t="shared" si="6"/>
        <v>10231</v>
      </c>
      <c r="G34" s="75">
        <v>0</v>
      </c>
      <c r="H34" s="75">
        <v>10231</v>
      </c>
      <c r="I34" s="76">
        <v>0</v>
      </c>
      <c r="J34" s="92">
        <f t="shared" si="4"/>
        <v>294</v>
      </c>
      <c r="K34" s="75">
        <v>294</v>
      </c>
      <c r="L34" s="76">
        <v>0</v>
      </c>
      <c r="M34" s="75">
        <v>0</v>
      </c>
      <c r="N34" s="75">
        <v>0</v>
      </c>
      <c r="O34" s="75">
        <v>0</v>
      </c>
    </row>
    <row r="35" spans="1:23" s="166" customFormat="1" x14ac:dyDescent="0.25">
      <c r="A35" s="68"/>
      <c r="B35" s="8" t="s">
        <v>406</v>
      </c>
      <c r="C35" s="8">
        <f t="shared" ref="C35:O35" si="7">SUM(C27:C34)</f>
        <v>28057</v>
      </c>
      <c r="D35" s="8">
        <f t="shared" si="7"/>
        <v>680</v>
      </c>
      <c r="E35" s="8">
        <f t="shared" si="7"/>
        <v>27377</v>
      </c>
      <c r="F35" s="8">
        <f t="shared" si="7"/>
        <v>27603</v>
      </c>
      <c r="G35" s="8">
        <f t="shared" si="7"/>
        <v>5694</v>
      </c>
      <c r="H35" s="8">
        <f t="shared" si="7"/>
        <v>21909</v>
      </c>
      <c r="I35" s="8">
        <f t="shared" si="7"/>
        <v>0</v>
      </c>
      <c r="J35" s="8">
        <f t="shared" si="7"/>
        <v>454</v>
      </c>
      <c r="K35" s="8">
        <f t="shared" si="7"/>
        <v>454</v>
      </c>
      <c r="L35" s="8">
        <f t="shared" si="7"/>
        <v>0</v>
      </c>
      <c r="M35" s="8">
        <f t="shared" si="7"/>
        <v>0</v>
      </c>
      <c r="N35" s="8">
        <f t="shared" si="7"/>
        <v>43</v>
      </c>
      <c r="O35" s="8">
        <f t="shared" si="7"/>
        <v>4253</v>
      </c>
    </row>
    <row r="36" spans="1:23" x14ac:dyDescent="0.25">
      <c r="A36" s="5"/>
      <c r="B36" s="68" t="s">
        <v>38</v>
      </c>
      <c r="C36" s="167">
        <f>C35+C25</f>
        <v>39675</v>
      </c>
      <c r="D36" s="167">
        <f t="shared" ref="D36:O36" si="8">D35+D25</f>
        <v>1416</v>
      </c>
      <c r="E36" s="167">
        <f t="shared" si="8"/>
        <v>38259</v>
      </c>
      <c r="F36" s="167">
        <f t="shared" si="8"/>
        <v>38134</v>
      </c>
      <c r="G36" s="167">
        <f t="shared" si="8"/>
        <v>12958</v>
      </c>
      <c r="H36" s="167">
        <f t="shared" si="8"/>
        <v>25176</v>
      </c>
      <c r="I36" s="167">
        <f t="shared" si="8"/>
        <v>0</v>
      </c>
      <c r="J36" s="167">
        <f t="shared" si="8"/>
        <v>1503</v>
      </c>
      <c r="K36" s="167">
        <f t="shared" si="8"/>
        <v>1486</v>
      </c>
      <c r="L36" s="167">
        <f t="shared" si="8"/>
        <v>17</v>
      </c>
      <c r="M36" s="167">
        <f t="shared" si="8"/>
        <v>38</v>
      </c>
      <c r="N36" s="167">
        <f t="shared" si="8"/>
        <v>1207</v>
      </c>
      <c r="O36" s="167">
        <f t="shared" si="8"/>
        <v>5398</v>
      </c>
    </row>
    <row r="37" spans="1:23" x14ac:dyDescent="0.25">
      <c r="A37" s="29"/>
      <c r="B37" s="42"/>
      <c r="C37" s="91"/>
      <c r="D37" s="91"/>
      <c r="E37" s="91"/>
      <c r="F37" s="91"/>
      <c r="G37" s="91">
        <f>G36+H36</f>
        <v>38134</v>
      </c>
      <c r="H37" s="91"/>
      <c r="I37" s="91"/>
      <c r="J37" s="91"/>
      <c r="K37" s="91"/>
      <c r="L37" s="91"/>
      <c r="M37" s="91"/>
      <c r="N37" s="91"/>
      <c r="O37" s="91"/>
      <c r="S37" s="180"/>
      <c r="T37" s="180"/>
      <c r="U37" s="180"/>
      <c r="V37" s="180"/>
      <c r="W37" s="180"/>
    </row>
    <row r="38" spans="1:23" x14ac:dyDescent="0.25">
      <c r="F38" t="s">
        <v>396</v>
      </c>
      <c r="G38">
        <f>G37/F36*100</f>
        <v>100</v>
      </c>
      <c r="H38" t="s">
        <v>397</v>
      </c>
      <c r="S38" s="180"/>
      <c r="T38" s="181"/>
      <c r="U38" s="181"/>
      <c r="V38" s="180"/>
      <c r="W38" s="180"/>
    </row>
    <row r="39" spans="1:23" x14ac:dyDescent="0.25">
      <c r="B39" s="70"/>
      <c r="C39" s="70"/>
      <c r="D39" s="70"/>
      <c r="E39" s="70"/>
      <c r="F39" s="70"/>
      <c r="G39" s="70"/>
      <c r="H39" s="70"/>
      <c r="I39" s="70"/>
      <c r="J39" s="70"/>
      <c r="K39" s="70"/>
      <c r="L39" s="70"/>
      <c r="M39" s="70"/>
      <c r="N39" s="70"/>
      <c r="O39" s="70"/>
      <c r="S39" s="180"/>
      <c r="T39" s="180"/>
      <c r="U39" s="180"/>
      <c r="V39" s="180"/>
      <c r="W39" s="180"/>
    </row>
    <row r="40" spans="1:23" x14ac:dyDescent="0.25">
      <c r="S40" s="180"/>
      <c r="T40" s="180"/>
      <c r="U40" s="180"/>
      <c r="V40" s="180"/>
      <c r="W40" s="180"/>
    </row>
  </sheetData>
  <mergeCells count="20">
    <mergeCell ref="B26:O26"/>
    <mergeCell ref="A1:B1"/>
    <mergeCell ref="A2:B2"/>
    <mergeCell ref="A3:O3"/>
    <mergeCell ref="C4:M4"/>
    <mergeCell ref="A5:A7"/>
    <mergeCell ref="B5:B7"/>
    <mergeCell ref="C5:E5"/>
    <mergeCell ref="F5:I5"/>
    <mergeCell ref="J5:L5"/>
    <mergeCell ref="M5:M7"/>
    <mergeCell ref="N5:N7"/>
    <mergeCell ref="O5:O7"/>
    <mergeCell ref="C6:C7"/>
    <mergeCell ref="D6:E6"/>
    <mergeCell ref="F6:F7"/>
    <mergeCell ref="G6:I6"/>
    <mergeCell ref="J6:J7"/>
    <mergeCell ref="K6:L6"/>
    <mergeCell ref="B9:O9"/>
  </mergeCells>
  <pageMargins left="0.2" right="0.2" top="0.27" bottom="0.17" header="0.16" footer="0.17"/>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topLeftCell="A4" zoomScale="93" zoomScaleNormal="93" workbookViewId="0">
      <pane xSplit="15" ySplit="1" topLeftCell="P5" activePane="bottomRight" state="frozen"/>
      <selection activeCell="A4" sqref="A4"/>
      <selection pane="topRight" activeCell="P4" sqref="P4"/>
      <selection pane="bottomLeft" activeCell="A5" sqref="A5"/>
      <selection pane="bottomRight" activeCell="Q27" sqref="Q27"/>
    </sheetView>
  </sheetViews>
  <sheetFormatPr defaultRowHeight="15" x14ac:dyDescent="0.25"/>
  <cols>
    <col min="1" max="1" width="5.140625" customWidth="1"/>
    <col min="2" max="2" width="29.42578125" customWidth="1"/>
    <col min="3" max="3" width="8.7109375" customWidth="1"/>
    <col min="4" max="4" width="8" customWidth="1"/>
    <col min="5" max="5" width="8.28515625" customWidth="1"/>
    <col min="6" max="7" width="8" customWidth="1"/>
    <col min="8" max="8" width="7.85546875" customWidth="1"/>
    <col min="9" max="9" width="8" customWidth="1"/>
    <col min="10" max="10" width="7.5703125" customWidth="1"/>
    <col min="11" max="11" width="8.5703125" customWidth="1"/>
    <col min="12" max="13" width="8" customWidth="1"/>
    <col min="14" max="15" width="7.7109375" customWidth="1"/>
  </cols>
  <sheetData>
    <row r="1" spans="1:15" x14ac:dyDescent="0.25">
      <c r="A1" s="252" t="s">
        <v>371</v>
      </c>
      <c r="B1" s="252"/>
      <c r="C1" s="69"/>
      <c r="D1" s="69"/>
      <c r="E1" s="69"/>
      <c r="F1" s="69"/>
      <c r="G1" s="69"/>
      <c r="H1" s="69"/>
      <c r="I1" s="69"/>
      <c r="J1" s="69"/>
      <c r="K1" s="69"/>
      <c r="M1" s="67"/>
      <c r="N1" s="251" t="s">
        <v>20</v>
      </c>
      <c r="O1" s="251"/>
    </row>
    <row r="2" spans="1:15" x14ac:dyDescent="0.25">
      <c r="A2" s="252" t="s">
        <v>372</v>
      </c>
      <c r="B2" s="252"/>
      <c r="C2" s="69"/>
      <c r="D2" s="69"/>
      <c r="E2" s="69"/>
      <c r="F2" s="69"/>
      <c r="G2" s="69"/>
      <c r="H2" s="69"/>
      <c r="I2" s="69"/>
      <c r="J2" s="69"/>
      <c r="K2" s="69"/>
      <c r="M2" s="67"/>
      <c r="N2" s="67"/>
      <c r="O2" s="67"/>
    </row>
    <row r="3" spans="1:15" ht="48.75" customHeight="1" x14ac:dyDescent="0.25">
      <c r="A3" s="249" t="s">
        <v>458</v>
      </c>
      <c r="B3" s="249"/>
      <c r="C3" s="249"/>
      <c r="D3" s="249"/>
      <c r="E3" s="249"/>
      <c r="F3" s="249"/>
      <c r="G3" s="249"/>
      <c r="H3" s="249"/>
      <c r="I3" s="249"/>
      <c r="J3" s="249"/>
      <c r="K3" s="249"/>
      <c r="L3" s="249"/>
      <c r="M3" s="249"/>
      <c r="N3" s="249"/>
      <c r="O3" s="249"/>
    </row>
    <row r="4" spans="1:15" ht="1.5" customHeight="1" x14ac:dyDescent="0.25">
      <c r="C4" s="250"/>
      <c r="D4" s="250"/>
      <c r="E4" s="250"/>
      <c r="F4" s="250"/>
      <c r="G4" s="250"/>
      <c r="H4" s="250"/>
      <c r="I4" s="250"/>
      <c r="J4" s="250"/>
      <c r="K4" s="250"/>
      <c r="L4" s="250"/>
      <c r="M4" s="250"/>
    </row>
    <row r="5" spans="1:15" s="1" customFormat="1" ht="30" customHeight="1" x14ac:dyDescent="0.2">
      <c r="A5" s="243" t="s">
        <v>15</v>
      </c>
      <c r="B5" s="243" t="s">
        <v>180</v>
      </c>
      <c r="C5" s="236" t="s">
        <v>2</v>
      </c>
      <c r="D5" s="236"/>
      <c r="E5" s="236"/>
      <c r="F5" s="236" t="s">
        <v>13</v>
      </c>
      <c r="G5" s="236"/>
      <c r="H5" s="236"/>
      <c r="I5" s="236"/>
      <c r="J5" s="236" t="s">
        <v>3</v>
      </c>
      <c r="K5" s="236"/>
      <c r="L5" s="236"/>
      <c r="M5" s="243" t="s">
        <v>11</v>
      </c>
      <c r="N5" s="243" t="s">
        <v>12</v>
      </c>
      <c r="O5" s="243" t="s">
        <v>65</v>
      </c>
    </row>
    <row r="6" spans="1:15" s="1" customFormat="1" ht="14.25" x14ac:dyDescent="0.2">
      <c r="A6" s="244"/>
      <c r="B6" s="244"/>
      <c r="C6" s="236" t="s">
        <v>4</v>
      </c>
      <c r="D6" s="240" t="s">
        <v>5</v>
      </c>
      <c r="E6" s="240"/>
      <c r="F6" s="236" t="s">
        <v>4</v>
      </c>
      <c r="G6" s="237" t="s">
        <v>5</v>
      </c>
      <c r="H6" s="238"/>
      <c r="I6" s="239"/>
      <c r="J6" s="236" t="s">
        <v>4</v>
      </c>
      <c r="K6" s="240" t="s">
        <v>5</v>
      </c>
      <c r="L6" s="240"/>
      <c r="M6" s="244"/>
      <c r="N6" s="244"/>
      <c r="O6" s="244"/>
    </row>
    <row r="7" spans="1:15" s="1" customFormat="1" ht="87.75" customHeight="1" x14ac:dyDescent="0.2">
      <c r="A7" s="245"/>
      <c r="B7" s="245"/>
      <c r="C7" s="236"/>
      <c r="D7" s="27" t="s">
        <v>6</v>
      </c>
      <c r="E7" s="27" t="s">
        <v>7</v>
      </c>
      <c r="F7" s="236"/>
      <c r="G7" s="27" t="s">
        <v>14</v>
      </c>
      <c r="H7" s="27" t="s">
        <v>8</v>
      </c>
      <c r="I7" s="27" t="s">
        <v>9</v>
      </c>
      <c r="J7" s="236"/>
      <c r="K7" s="27" t="s">
        <v>10</v>
      </c>
      <c r="L7" s="27" t="s">
        <v>185</v>
      </c>
      <c r="M7" s="245"/>
      <c r="N7" s="245"/>
      <c r="O7" s="245"/>
    </row>
    <row r="8" spans="1:15" ht="26.25" customHeight="1" x14ac:dyDescent="0.25">
      <c r="A8" s="12" t="s">
        <v>44</v>
      </c>
      <c r="B8" s="12" t="s">
        <v>56</v>
      </c>
      <c r="C8" s="19" t="s">
        <v>64</v>
      </c>
      <c r="D8" s="11">
        <v>2</v>
      </c>
      <c r="E8" s="11">
        <v>3</v>
      </c>
      <c r="F8" s="11">
        <v>4</v>
      </c>
      <c r="G8" s="11">
        <v>5</v>
      </c>
      <c r="H8" s="11">
        <v>6</v>
      </c>
      <c r="I8" s="11">
        <v>7</v>
      </c>
      <c r="J8" s="11">
        <v>8</v>
      </c>
      <c r="K8" s="11">
        <v>9</v>
      </c>
      <c r="L8" s="11">
        <v>10</v>
      </c>
      <c r="M8" s="11">
        <v>11</v>
      </c>
      <c r="N8" s="11">
        <v>12</v>
      </c>
      <c r="O8" s="11">
        <v>13</v>
      </c>
    </row>
    <row r="9" spans="1:15" x14ac:dyDescent="0.25">
      <c r="A9" s="6"/>
      <c r="B9" s="5" t="s">
        <v>190</v>
      </c>
      <c r="C9" s="5">
        <f>F9+J9+M9</f>
        <v>3132</v>
      </c>
      <c r="D9" s="206">
        <v>4</v>
      </c>
      <c r="E9" s="206">
        <v>3128</v>
      </c>
      <c r="F9" s="5">
        <f>G9+H9+I9</f>
        <v>3113</v>
      </c>
      <c r="G9" s="207">
        <v>2990</v>
      </c>
      <c r="H9" s="207">
        <v>123</v>
      </c>
      <c r="I9" s="208">
        <v>0</v>
      </c>
      <c r="J9" s="5">
        <f>K9+L9</f>
        <v>19</v>
      </c>
      <c r="K9" s="209">
        <v>19</v>
      </c>
      <c r="L9" s="210">
        <v>0</v>
      </c>
      <c r="M9" s="211">
        <v>0</v>
      </c>
      <c r="N9" s="212">
        <v>21</v>
      </c>
      <c r="O9" s="5">
        <v>1092</v>
      </c>
    </row>
    <row r="10" spans="1:15" x14ac:dyDescent="0.25">
      <c r="A10" s="6">
        <v>2</v>
      </c>
      <c r="B10" s="5" t="s">
        <v>191</v>
      </c>
      <c r="C10" s="5">
        <f>F10+J10+M10</f>
        <v>2582</v>
      </c>
      <c r="D10" s="206">
        <v>8</v>
      </c>
      <c r="E10" s="206">
        <v>2574</v>
      </c>
      <c r="F10" s="5">
        <f>G10+H10+I10</f>
        <v>2550</v>
      </c>
      <c r="G10" s="207">
        <v>2276</v>
      </c>
      <c r="H10" s="207">
        <v>274</v>
      </c>
      <c r="I10" s="208">
        <v>0</v>
      </c>
      <c r="J10" s="5">
        <f t="shared" ref="J10:J24" si="0">K10+L10</f>
        <v>32</v>
      </c>
      <c r="K10" s="209">
        <v>32</v>
      </c>
      <c r="L10" s="210">
        <v>0</v>
      </c>
      <c r="M10" s="211">
        <v>0</v>
      </c>
      <c r="N10" s="212">
        <v>30</v>
      </c>
      <c r="O10" s="5">
        <v>364</v>
      </c>
    </row>
    <row r="11" spans="1:15" x14ac:dyDescent="0.25">
      <c r="A11" s="6">
        <v>3</v>
      </c>
      <c r="B11" s="5" t="s">
        <v>192</v>
      </c>
      <c r="C11" s="5">
        <f t="shared" ref="C11:C24" si="1">F11+J11+M11</f>
        <v>2754</v>
      </c>
      <c r="D11" s="206">
        <v>26</v>
      </c>
      <c r="E11" s="206">
        <v>2728</v>
      </c>
      <c r="F11" s="5">
        <f t="shared" ref="F11:F24" si="2">G11+H11+I11</f>
        <v>2720</v>
      </c>
      <c r="G11" s="207">
        <v>2674</v>
      </c>
      <c r="H11" s="207">
        <v>46</v>
      </c>
      <c r="I11" s="208">
        <v>0</v>
      </c>
      <c r="J11" s="5">
        <f t="shared" si="0"/>
        <v>34</v>
      </c>
      <c r="K11" s="209">
        <v>34</v>
      </c>
      <c r="L11" s="210">
        <v>0</v>
      </c>
      <c r="M11" s="211">
        <v>0</v>
      </c>
      <c r="N11" s="212">
        <v>56</v>
      </c>
      <c r="O11" s="5">
        <v>357</v>
      </c>
    </row>
    <row r="12" spans="1:15" x14ac:dyDescent="0.25">
      <c r="A12" s="6">
        <v>4</v>
      </c>
      <c r="B12" s="5" t="s">
        <v>193</v>
      </c>
      <c r="C12" s="5">
        <f t="shared" si="1"/>
        <v>2657</v>
      </c>
      <c r="D12" s="206">
        <v>34</v>
      </c>
      <c r="E12" s="206">
        <v>2623</v>
      </c>
      <c r="F12" s="5">
        <f t="shared" si="2"/>
        <v>2626</v>
      </c>
      <c r="G12" s="207">
        <v>2559</v>
      </c>
      <c r="H12" s="207">
        <v>67</v>
      </c>
      <c r="I12" s="208">
        <v>0</v>
      </c>
      <c r="J12" s="5">
        <f t="shared" si="0"/>
        <v>31</v>
      </c>
      <c r="K12" s="209">
        <v>31</v>
      </c>
      <c r="L12" s="210">
        <v>0</v>
      </c>
      <c r="M12" s="211">
        <v>0</v>
      </c>
      <c r="N12" s="212">
        <v>47</v>
      </c>
      <c r="O12" s="5">
        <v>323</v>
      </c>
    </row>
    <row r="13" spans="1:15" x14ac:dyDescent="0.25">
      <c r="A13" s="6">
        <v>5</v>
      </c>
      <c r="B13" s="5" t="s">
        <v>194</v>
      </c>
      <c r="C13" s="5">
        <f t="shared" si="1"/>
        <v>2523</v>
      </c>
      <c r="D13" s="206">
        <v>3</v>
      </c>
      <c r="E13" s="206">
        <v>2520</v>
      </c>
      <c r="F13" s="5">
        <f t="shared" si="2"/>
        <v>2513</v>
      </c>
      <c r="G13" s="207">
        <v>2492</v>
      </c>
      <c r="H13" s="207">
        <v>21</v>
      </c>
      <c r="I13" s="208">
        <v>0</v>
      </c>
      <c r="J13" s="5">
        <f t="shared" si="0"/>
        <v>10</v>
      </c>
      <c r="K13" s="209">
        <v>10</v>
      </c>
      <c r="L13" s="210">
        <v>0</v>
      </c>
      <c r="M13" s="211">
        <v>0</v>
      </c>
      <c r="N13" s="212">
        <v>16</v>
      </c>
      <c r="O13" s="5">
        <v>141</v>
      </c>
    </row>
    <row r="14" spans="1:15" x14ac:dyDescent="0.25">
      <c r="A14" s="6">
        <v>6</v>
      </c>
      <c r="B14" s="5" t="s">
        <v>195</v>
      </c>
      <c r="C14" s="5">
        <f t="shared" si="1"/>
        <v>3802</v>
      </c>
      <c r="D14" s="206">
        <v>25</v>
      </c>
      <c r="E14" s="206">
        <v>3777</v>
      </c>
      <c r="F14" s="5">
        <f t="shared" si="2"/>
        <v>3770</v>
      </c>
      <c r="G14" s="207">
        <v>3727</v>
      </c>
      <c r="H14" s="207">
        <v>43</v>
      </c>
      <c r="I14" s="208">
        <v>0</v>
      </c>
      <c r="J14" s="5">
        <f t="shared" si="0"/>
        <v>32</v>
      </c>
      <c r="K14" s="209">
        <v>32</v>
      </c>
      <c r="L14" s="210">
        <v>0</v>
      </c>
      <c r="M14" s="211">
        <v>0</v>
      </c>
      <c r="N14" s="212">
        <v>39</v>
      </c>
      <c r="O14" s="5">
        <v>188</v>
      </c>
    </row>
    <row r="15" spans="1:15" x14ac:dyDescent="0.25">
      <c r="A15" s="6">
        <v>7</v>
      </c>
      <c r="B15" s="5" t="s">
        <v>196</v>
      </c>
      <c r="C15" s="5">
        <f t="shared" si="1"/>
        <v>2102</v>
      </c>
      <c r="D15" s="206">
        <v>9</v>
      </c>
      <c r="E15" s="206">
        <v>2093</v>
      </c>
      <c r="F15" s="5">
        <f t="shared" si="2"/>
        <v>2091</v>
      </c>
      <c r="G15" s="207">
        <v>2082</v>
      </c>
      <c r="H15" s="207">
        <v>9</v>
      </c>
      <c r="I15" s="208">
        <v>0</v>
      </c>
      <c r="J15" s="5">
        <f t="shared" si="0"/>
        <v>10</v>
      </c>
      <c r="K15" s="209">
        <v>9</v>
      </c>
      <c r="L15" s="210">
        <v>1</v>
      </c>
      <c r="M15" s="211">
        <v>1</v>
      </c>
      <c r="N15" s="212">
        <v>16</v>
      </c>
      <c r="O15" s="5">
        <v>194</v>
      </c>
    </row>
    <row r="16" spans="1:15" x14ac:dyDescent="0.25">
      <c r="A16" s="6">
        <v>8</v>
      </c>
      <c r="B16" s="5" t="s">
        <v>197</v>
      </c>
      <c r="C16" s="5">
        <f t="shared" si="1"/>
        <v>2800</v>
      </c>
      <c r="D16" s="206">
        <v>12</v>
      </c>
      <c r="E16" s="206">
        <v>2788</v>
      </c>
      <c r="F16" s="5">
        <f t="shared" si="2"/>
        <v>2781</v>
      </c>
      <c r="G16" s="207">
        <v>2736</v>
      </c>
      <c r="H16" s="207">
        <v>45</v>
      </c>
      <c r="I16" s="208">
        <v>0</v>
      </c>
      <c r="J16" s="5">
        <f t="shared" si="0"/>
        <v>18</v>
      </c>
      <c r="K16" s="209">
        <v>17</v>
      </c>
      <c r="L16" s="210">
        <v>1</v>
      </c>
      <c r="M16" s="211">
        <v>1</v>
      </c>
      <c r="N16" s="212">
        <v>30</v>
      </c>
      <c r="O16" s="5">
        <v>190</v>
      </c>
    </row>
    <row r="17" spans="1:16" x14ac:dyDescent="0.25">
      <c r="A17" s="6">
        <v>9</v>
      </c>
      <c r="B17" s="5" t="s">
        <v>198</v>
      </c>
      <c r="C17" s="5">
        <f t="shared" si="1"/>
        <v>3554</v>
      </c>
      <c r="D17" s="206">
        <v>8</v>
      </c>
      <c r="E17" s="206">
        <v>3546</v>
      </c>
      <c r="F17" s="5">
        <f t="shared" si="2"/>
        <v>3542</v>
      </c>
      <c r="G17" s="207">
        <v>3532</v>
      </c>
      <c r="H17" s="207">
        <v>9</v>
      </c>
      <c r="I17" s="208">
        <v>1</v>
      </c>
      <c r="J17" s="5">
        <f t="shared" si="0"/>
        <v>12</v>
      </c>
      <c r="K17" s="209">
        <v>12</v>
      </c>
      <c r="L17" s="210">
        <v>0</v>
      </c>
      <c r="M17" s="211">
        <v>0</v>
      </c>
      <c r="N17" s="212">
        <v>20</v>
      </c>
      <c r="O17" s="5">
        <v>193</v>
      </c>
    </row>
    <row r="18" spans="1:16" x14ac:dyDescent="0.25">
      <c r="A18" s="6">
        <v>10</v>
      </c>
      <c r="B18" s="5" t="s">
        <v>199</v>
      </c>
      <c r="C18" s="5">
        <f t="shared" si="1"/>
        <v>3362</v>
      </c>
      <c r="D18" s="206">
        <v>13</v>
      </c>
      <c r="E18" s="206">
        <v>3349</v>
      </c>
      <c r="F18" s="5">
        <f t="shared" si="2"/>
        <v>3332</v>
      </c>
      <c r="G18" s="207">
        <v>3319</v>
      </c>
      <c r="H18" s="207">
        <v>13</v>
      </c>
      <c r="I18" s="208">
        <v>0</v>
      </c>
      <c r="J18" s="5">
        <f t="shared" si="0"/>
        <v>30</v>
      </c>
      <c r="K18" s="209">
        <v>29</v>
      </c>
      <c r="L18" s="210">
        <v>1</v>
      </c>
      <c r="M18" s="211">
        <v>0</v>
      </c>
      <c r="N18" s="212">
        <v>55</v>
      </c>
      <c r="O18" s="5">
        <v>155</v>
      </c>
    </row>
    <row r="19" spans="1:16" x14ac:dyDescent="0.25">
      <c r="A19" s="6">
        <v>11</v>
      </c>
      <c r="B19" s="5" t="s">
        <v>200</v>
      </c>
      <c r="C19" s="5">
        <f t="shared" si="1"/>
        <v>2680</v>
      </c>
      <c r="D19" s="206">
        <v>24</v>
      </c>
      <c r="E19" s="206">
        <v>2656</v>
      </c>
      <c r="F19" s="5">
        <f t="shared" si="2"/>
        <v>2648</v>
      </c>
      <c r="G19" s="207">
        <v>2585</v>
      </c>
      <c r="H19" s="207">
        <v>63</v>
      </c>
      <c r="I19" s="208">
        <v>0</v>
      </c>
      <c r="J19" s="5">
        <f t="shared" si="0"/>
        <v>32</v>
      </c>
      <c r="K19" s="209">
        <v>31</v>
      </c>
      <c r="L19" s="210">
        <v>1</v>
      </c>
      <c r="M19" s="211">
        <v>0</v>
      </c>
      <c r="N19" s="212">
        <v>75</v>
      </c>
      <c r="O19" s="5">
        <v>150</v>
      </c>
    </row>
    <row r="20" spans="1:16" x14ac:dyDescent="0.25">
      <c r="A20" s="6">
        <v>12</v>
      </c>
      <c r="B20" s="5" t="s">
        <v>201</v>
      </c>
      <c r="C20" s="5">
        <f t="shared" si="1"/>
        <v>2558</v>
      </c>
      <c r="D20" s="206">
        <v>16</v>
      </c>
      <c r="E20" s="206">
        <v>2542</v>
      </c>
      <c r="F20" s="5">
        <f t="shared" si="2"/>
        <v>2533</v>
      </c>
      <c r="G20" s="207">
        <v>2512</v>
      </c>
      <c r="H20" s="207">
        <v>21</v>
      </c>
      <c r="I20" s="208">
        <v>0</v>
      </c>
      <c r="J20" s="5">
        <f t="shared" si="0"/>
        <v>25</v>
      </c>
      <c r="K20" s="209">
        <v>25</v>
      </c>
      <c r="L20" s="210">
        <v>0</v>
      </c>
      <c r="M20" s="211">
        <v>0</v>
      </c>
      <c r="N20" s="212">
        <v>58</v>
      </c>
      <c r="O20" s="5">
        <v>189</v>
      </c>
    </row>
    <row r="21" spans="1:16" x14ac:dyDescent="0.25">
      <c r="A21" s="6">
        <v>13</v>
      </c>
      <c r="B21" s="5" t="s">
        <v>202</v>
      </c>
      <c r="C21" s="5">
        <f t="shared" si="1"/>
        <v>3194</v>
      </c>
      <c r="D21" s="206">
        <v>19</v>
      </c>
      <c r="E21" s="206">
        <v>3175</v>
      </c>
      <c r="F21" s="5">
        <f t="shared" si="2"/>
        <v>3157</v>
      </c>
      <c r="G21" s="207">
        <v>3141</v>
      </c>
      <c r="H21" s="207">
        <v>16</v>
      </c>
      <c r="I21" s="208">
        <v>0</v>
      </c>
      <c r="J21" s="5">
        <f t="shared" si="0"/>
        <v>34</v>
      </c>
      <c r="K21" s="209">
        <v>34</v>
      </c>
      <c r="L21" s="210">
        <v>0</v>
      </c>
      <c r="M21" s="211">
        <v>3</v>
      </c>
      <c r="N21" s="212">
        <v>46</v>
      </c>
      <c r="O21" s="5">
        <v>109</v>
      </c>
      <c r="P21" s="234">
        <v>9</v>
      </c>
    </row>
    <row r="22" spans="1:16" x14ac:dyDescent="0.25">
      <c r="A22" s="6">
        <v>14</v>
      </c>
      <c r="B22" s="5" t="s">
        <v>203</v>
      </c>
      <c r="C22" s="5">
        <f t="shared" si="1"/>
        <v>635</v>
      </c>
      <c r="D22" s="206">
        <v>7</v>
      </c>
      <c r="E22" s="206">
        <v>628</v>
      </c>
      <c r="F22" s="5">
        <f t="shared" si="2"/>
        <v>626</v>
      </c>
      <c r="G22" s="207">
        <v>593</v>
      </c>
      <c r="H22" s="207">
        <v>33</v>
      </c>
      <c r="I22" s="208">
        <v>0</v>
      </c>
      <c r="J22" s="5">
        <f t="shared" si="0"/>
        <v>9</v>
      </c>
      <c r="K22" s="209">
        <v>8</v>
      </c>
      <c r="L22" s="210">
        <v>1</v>
      </c>
      <c r="M22" s="211">
        <v>0</v>
      </c>
      <c r="N22" s="212">
        <v>20</v>
      </c>
      <c r="O22" s="88">
        <v>42</v>
      </c>
    </row>
    <row r="23" spans="1:16" x14ac:dyDescent="0.25">
      <c r="A23" s="6">
        <v>15</v>
      </c>
      <c r="B23" s="5" t="s">
        <v>204</v>
      </c>
      <c r="C23" s="5">
        <f t="shared" si="1"/>
        <v>1463</v>
      </c>
      <c r="D23" s="206">
        <v>9</v>
      </c>
      <c r="E23" s="206">
        <v>1454</v>
      </c>
      <c r="F23" s="5">
        <f t="shared" si="2"/>
        <v>1451</v>
      </c>
      <c r="G23" s="207">
        <v>1427</v>
      </c>
      <c r="H23" s="207">
        <v>24</v>
      </c>
      <c r="I23" s="208">
        <v>0</v>
      </c>
      <c r="J23" s="5">
        <f t="shared" si="0"/>
        <v>12</v>
      </c>
      <c r="K23" s="209">
        <v>12</v>
      </c>
      <c r="L23" s="210">
        <v>0</v>
      </c>
      <c r="M23" s="211">
        <v>0</v>
      </c>
      <c r="N23" s="212">
        <v>3</v>
      </c>
      <c r="O23" s="5">
        <v>305</v>
      </c>
    </row>
    <row r="24" spans="1:16" x14ac:dyDescent="0.25">
      <c r="A24" s="6">
        <v>16</v>
      </c>
      <c r="B24" s="5" t="s">
        <v>205</v>
      </c>
      <c r="C24" s="5">
        <f t="shared" si="1"/>
        <v>862</v>
      </c>
      <c r="D24" s="206">
        <v>1</v>
      </c>
      <c r="E24" s="206">
        <v>861</v>
      </c>
      <c r="F24" s="5">
        <f t="shared" si="2"/>
        <v>859</v>
      </c>
      <c r="G24" s="207">
        <v>855</v>
      </c>
      <c r="H24" s="207">
        <v>4</v>
      </c>
      <c r="I24" s="208">
        <v>0</v>
      </c>
      <c r="J24" s="5">
        <f t="shared" si="0"/>
        <v>3</v>
      </c>
      <c r="K24" s="209">
        <v>3</v>
      </c>
      <c r="L24" s="210">
        <v>0</v>
      </c>
      <c r="M24" s="211">
        <v>0</v>
      </c>
      <c r="N24" s="212">
        <v>1</v>
      </c>
      <c r="O24" s="5">
        <v>199</v>
      </c>
    </row>
    <row r="25" spans="1:16" x14ac:dyDescent="0.25">
      <c r="A25" s="6"/>
      <c r="B25" s="68" t="s">
        <v>186</v>
      </c>
      <c r="C25" s="8">
        <f t="shared" ref="C25:O25" si="3">SUM(C9:C24)</f>
        <v>40660</v>
      </c>
      <c r="D25" s="8">
        <f t="shared" si="3"/>
        <v>218</v>
      </c>
      <c r="E25" s="8">
        <f t="shared" si="3"/>
        <v>40442</v>
      </c>
      <c r="F25" s="8">
        <f t="shared" si="3"/>
        <v>40312</v>
      </c>
      <c r="G25" s="8">
        <f t="shared" si="3"/>
        <v>39500</v>
      </c>
      <c r="H25" s="8">
        <f t="shared" si="3"/>
        <v>811</v>
      </c>
      <c r="I25" s="8">
        <f t="shared" si="3"/>
        <v>1</v>
      </c>
      <c r="J25" s="8">
        <f t="shared" si="3"/>
        <v>343</v>
      </c>
      <c r="K25" s="8">
        <f t="shared" si="3"/>
        <v>338</v>
      </c>
      <c r="L25" s="8">
        <f t="shared" si="3"/>
        <v>5</v>
      </c>
      <c r="M25" s="8">
        <f t="shared" si="3"/>
        <v>5</v>
      </c>
      <c r="N25" s="8">
        <f t="shared" si="3"/>
        <v>533</v>
      </c>
      <c r="O25" s="8">
        <f t="shared" si="3"/>
        <v>4191</v>
      </c>
    </row>
    <row r="26" spans="1:16" ht="20.25" customHeight="1" x14ac:dyDescent="0.25">
      <c r="G26">
        <f>G25+H25</f>
        <v>40311</v>
      </c>
      <c r="L26" s="266"/>
      <c r="M26" s="266"/>
      <c r="N26" s="266"/>
      <c r="O26" s="266"/>
    </row>
    <row r="27" spans="1:16" x14ac:dyDescent="0.25">
      <c r="G27">
        <f>G26/F25*100</f>
        <v>99.997519349077209</v>
      </c>
    </row>
    <row r="31" spans="1:16" ht="15.75" x14ac:dyDescent="0.25">
      <c r="L31" s="266"/>
      <c r="M31" s="266"/>
      <c r="N31" s="266"/>
      <c r="O31" s="266"/>
    </row>
  </sheetData>
  <mergeCells count="21">
    <mergeCell ref="L26:O26"/>
    <mergeCell ref="L31:O31"/>
    <mergeCell ref="M5:M7"/>
    <mergeCell ref="N5:N7"/>
    <mergeCell ref="O5:O7"/>
    <mergeCell ref="K6:L6"/>
    <mergeCell ref="A1:B1"/>
    <mergeCell ref="N1:O1"/>
    <mergeCell ref="A2:B2"/>
    <mergeCell ref="A3:O3"/>
    <mergeCell ref="C4:M4"/>
    <mergeCell ref="A5:A7"/>
    <mergeCell ref="B5:B7"/>
    <mergeCell ref="C5:E5"/>
    <mergeCell ref="F5:I5"/>
    <mergeCell ref="J5:L5"/>
    <mergeCell ref="C6:C7"/>
    <mergeCell ref="D6:E6"/>
    <mergeCell ref="F6:F7"/>
    <mergeCell ref="G6:I6"/>
    <mergeCell ref="J6:J7"/>
  </mergeCells>
  <pageMargins left="0.22" right="0.23" top="0.42" bottom="0.19" header="0.3" footer="0.2"/>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topLeftCell="A22" workbookViewId="0">
      <selection activeCell="G10" sqref="G10"/>
    </sheetView>
  </sheetViews>
  <sheetFormatPr defaultColWidth="9.140625" defaultRowHeight="15" x14ac:dyDescent="0.25"/>
  <cols>
    <col min="1" max="1" width="4.42578125" style="2" customWidth="1"/>
    <col min="2" max="2" width="32.28515625" style="2" customWidth="1"/>
    <col min="3" max="3" width="10" style="2" customWidth="1"/>
    <col min="4" max="4" width="9.5703125" style="2" customWidth="1"/>
    <col min="5" max="5" width="10" style="2" customWidth="1"/>
    <col min="6" max="6" width="11.140625" style="34" customWidth="1"/>
    <col min="7" max="7" width="10.140625" style="2" customWidth="1"/>
    <col min="8" max="8" width="11.140625" style="2" customWidth="1"/>
    <col min="9" max="9" width="12.5703125" style="2" customWidth="1"/>
    <col min="10" max="10" width="12.140625" style="2" customWidth="1"/>
    <col min="11" max="11" width="9.140625" style="2" customWidth="1"/>
    <col min="12" max="12" width="9.7109375" style="2" customWidth="1"/>
    <col min="13" max="16384" width="9.140625" style="2"/>
  </cols>
  <sheetData>
    <row r="1" spans="1:12" x14ac:dyDescent="0.25">
      <c r="A1" s="2" t="s">
        <v>0</v>
      </c>
      <c r="L1" s="1" t="s">
        <v>40</v>
      </c>
    </row>
    <row r="2" spans="1:12" x14ac:dyDescent="0.25">
      <c r="A2" s="2" t="s">
        <v>1</v>
      </c>
    </row>
    <row r="3" spans="1:12" x14ac:dyDescent="0.25">
      <c r="A3" s="322" t="s">
        <v>71</v>
      </c>
      <c r="B3" s="322"/>
      <c r="C3" s="322"/>
      <c r="D3" s="322"/>
      <c r="E3" s="322"/>
      <c r="F3" s="322"/>
      <c r="G3" s="322"/>
      <c r="H3" s="322"/>
    </row>
    <row r="4" spans="1:12" x14ac:dyDescent="0.25">
      <c r="A4" s="322" t="s">
        <v>120</v>
      </c>
      <c r="B4" s="322"/>
      <c r="C4" s="322"/>
      <c r="D4" s="322"/>
      <c r="E4" s="322"/>
      <c r="F4" s="322"/>
      <c r="G4" s="322"/>
      <c r="H4" s="322"/>
      <c r="I4" s="322"/>
      <c r="J4" s="322"/>
      <c r="K4" s="322"/>
    </row>
    <row r="5" spans="1:12" ht="48" customHeight="1" x14ac:dyDescent="0.25">
      <c r="A5" s="249" t="s">
        <v>81</v>
      </c>
      <c r="B5" s="249"/>
      <c r="C5" s="249"/>
      <c r="D5" s="249"/>
      <c r="E5" s="249"/>
      <c r="F5" s="249"/>
      <c r="G5" s="249"/>
      <c r="H5" s="249"/>
      <c r="I5" s="249"/>
      <c r="J5" s="249"/>
      <c r="K5" s="249"/>
      <c r="L5" s="249"/>
    </row>
    <row r="6" spans="1:12" ht="3.75" customHeight="1" x14ac:dyDescent="0.25"/>
    <row r="7" spans="1:12" ht="52.5" customHeight="1" x14ac:dyDescent="0.25">
      <c r="A7" s="317" t="s">
        <v>15</v>
      </c>
      <c r="B7" s="317" t="s">
        <v>72</v>
      </c>
      <c r="C7" s="317" t="s">
        <v>76</v>
      </c>
      <c r="D7" s="317" t="s">
        <v>79</v>
      </c>
      <c r="E7" s="324" t="s">
        <v>80</v>
      </c>
      <c r="F7" s="325"/>
      <c r="G7" s="325"/>
      <c r="H7" s="326"/>
      <c r="I7" s="278" t="s">
        <v>128</v>
      </c>
      <c r="J7" s="279"/>
      <c r="K7" s="317" t="s">
        <v>99</v>
      </c>
      <c r="L7" s="317" t="s">
        <v>117</v>
      </c>
    </row>
    <row r="8" spans="1:12" ht="132.75" customHeight="1" x14ac:dyDescent="0.25">
      <c r="A8" s="317"/>
      <c r="B8" s="317"/>
      <c r="C8" s="317"/>
      <c r="D8" s="317"/>
      <c r="E8" s="27" t="s">
        <v>121</v>
      </c>
      <c r="F8" s="27" t="s">
        <v>78</v>
      </c>
      <c r="G8" s="27" t="s">
        <v>77</v>
      </c>
      <c r="H8" s="27" t="s">
        <v>98</v>
      </c>
      <c r="I8" s="27" t="s">
        <v>100</v>
      </c>
      <c r="J8" s="27" t="s">
        <v>101</v>
      </c>
      <c r="K8" s="317"/>
      <c r="L8" s="317"/>
    </row>
    <row r="9" spans="1:12" s="24" customFormat="1" ht="15.75" customHeight="1" x14ac:dyDescent="0.25">
      <c r="A9" s="23" t="s">
        <v>44</v>
      </c>
      <c r="B9" s="23" t="s">
        <v>56</v>
      </c>
      <c r="C9" s="23">
        <v>1</v>
      </c>
      <c r="D9" s="23">
        <v>2</v>
      </c>
      <c r="E9" s="23">
        <v>3</v>
      </c>
      <c r="F9" s="23">
        <v>4</v>
      </c>
      <c r="G9" s="23">
        <v>5</v>
      </c>
      <c r="H9" s="23">
        <v>6</v>
      </c>
      <c r="I9" s="23">
        <v>7</v>
      </c>
      <c r="J9" s="23">
        <v>8</v>
      </c>
      <c r="K9" s="23">
        <v>9</v>
      </c>
      <c r="L9" s="23">
        <v>10</v>
      </c>
    </row>
    <row r="10" spans="1:12" ht="45" customHeight="1" x14ac:dyDescent="0.25">
      <c r="A10" s="13" t="s">
        <v>17</v>
      </c>
      <c r="B10" s="30" t="s">
        <v>45</v>
      </c>
      <c r="C10" s="5"/>
      <c r="D10" s="5"/>
      <c r="E10" s="5"/>
      <c r="F10" s="5"/>
      <c r="G10" s="5"/>
      <c r="H10" s="5"/>
      <c r="I10" s="5"/>
      <c r="J10" s="5"/>
      <c r="K10" s="5"/>
      <c r="L10" s="5"/>
    </row>
    <row r="11" spans="1:12" x14ac:dyDescent="0.25">
      <c r="A11" s="4"/>
      <c r="B11" s="26" t="s">
        <v>21</v>
      </c>
      <c r="C11" s="5"/>
      <c r="D11" s="5"/>
      <c r="E11" s="5"/>
      <c r="F11" s="5"/>
      <c r="G11" s="5"/>
      <c r="H11" s="5"/>
      <c r="I11" s="5"/>
      <c r="J11" s="5"/>
      <c r="K11" s="5"/>
      <c r="L11" s="5"/>
    </row>
    <row r="12" spans="1:12" x14ac:dyDescent="0.25">
      <c r="A12" s="4">
        <v>1</v>
      </c>
      <c r="B12" s="25" t="s">
        <v>67</v>
      </c>
      <c r="C12" s="5"/>
      <c r="D12" s="5"/>
      <c r="E12" s="5"/>
      <c r="F12" s="5"/>
      <c r="G12" s="5"/>
      <c r="H12" s="5"/>
      <c r="I12" s="5"/>
      <c r="J12" s="5"/>
      <c r="K12" s="5"/>
      <c r="L12" s="5"/>
    </row>
    <row r="13" spans="1:12" x14ac:dyDescent="0.25">
      <c r="A13" s="4">
        <v>2</v>
      </c>
      <c r="B13" s="25" t="s">
        <v>67</v>
      </c>
      <c r="C13" s="5"/>
      <c r="D13" s="5"/>
      <c r="E13" s="5"/>
      <c r="F13" s="5"/>
      <c r="G13" s="5"/>
      <c r="H13" s="5"/>
      <c r="I13" s="5"/>
      <c r="J13" s="5"/>
      <c r="K13" s="5"/>
      <c r="L13" s="5"/>
    </row>
    <row r="14" spans="1:12" x14ac:dyDescent="0.25">
      <c r="A14" s="4"/>
      <c r="B14" s="5" t="s">
        <v>68</v>
      </c>
      <c r="C14" s="5"/>
      <c r="D14" s="5"/>
      <c r="E14" s="5"/>
      <c r="F14" s="5"/>
      <c r="G14" s="5"/>
      <c r="H14" s="5"/>
      <c r="I14" s="5"/>
      <c r="J14" s="5"/>
      <c r="K14" s="5"/>
      <c r="L14" s="5"/>
    </row>
    <row r="15" spans="1:12" x14ac:dyDescent="0.25">
      <c r="A15" s="4"/>
      <c r="B15" s="26" t="s">
        <v>73</v>
      </c>
      <c r="C15" s="5"/>
      <c r="D15" s="5"/>
      <c r="E15" s="5"/>
      <c r="F15" s="5"/>
      <c r="G15" s="5"/>
      <c r="H15" s="5"/>
      <c r="I15" s="5"/>
      <c r="J15" s="5"/>
      <c r="K15" s="5"/>
      <c r="L15" s="5"/>
    </row>
    <row r="16" spans="1:12" x14ac:dyDescent="0.25">
      <c r="A16" s="4">
        <v>1</v>
      </c>
      <c r="B16" s="25" t="s">
        <v>67</v>
      </c>
      <c r="C16" s="5"/>
      <c r="D16" s="5"/>
      <c r="E16" s="5"/>
      <c r="F16" s="5"/>
      <c r="G16" s="5"/>
      <c r="H16" s="5"/>
      <c r="I16" s="5"/>
      <c r="J16" s="5"/>
      <c r="K16" s="5"/>
      <c r="L16" s="5"/>
    </row>
    <row r="17" spans="1:12" x14ac:dyDescent="0.25">
      <c r="A17" s="4">
        <v>2</v>
      </c>
      <c r="B17" s="25" t="s">
        <v>67</v>
      </c>
      <c r="C17" s="5"/>
      <c r="D17" s="5"/>
      <c r="E17" s="5"/>
      <c r="F17" s="5"/>
      <c r="G17" s="5"/>
      <c r="H17" s="5"/>
      <c r="I17" s="5"/>
      <c r="J17" s="5"/>
      <c r="K17" s="5"/>
      <c r="L17" s="5"/>
    </row>
    <row r="18" spans="1:12" x14ac:dyDescent="0.25">
      <c r="A18" s="4"/>
      <c r="B18" s="26" t="s">
        <v>23</v>
      </c>
      <c r="C18" s="5"/>
      <c r="D18" s="5"/>
      <c r="E18" s="5"/>
      <c r="F18" s="5"/>
      <c r="G18" s="5"/>
      <c r="H18" s="5"/>
      <c r="I18" s="5"/>
      <c r="J18" s="5"/>
      <c r="K18" s="5"/>
      <c r="L18" s="5"/>
    </row>
    <row r="19" spans="1:12" x14ac:dyDescent="0.25">
      <c r="A19" s="4"/>
      <c r="B19" s="26" t="s">
        <v>24</v>
      </c>
      <c r="C19" s="5"/>
      <c r="D19" s="5"/>
      <c r="E19" s="5"/>
      <c r="F19" s="5"/>
      <c r="G19" s="5"/>
      <c r="H19" s="5"/>
      <c r="I19" s="5"/>
      <c r="J19" s="5"/>
      <c r="K19" s="5"/>
      <c r="L19" s="5"/>
    </row>
    <row r="20" spans="1:12" x14ac:dyDescent="0.25">
      <c r="A20" s="4"/>
      <c r="B20" s="26" t="s">
        <v>25</v>
      </c>
      <c r="C20" s="5"/>
      <c r="D20" s="5"/>
      <c r="E20" s="5"/>
      <c r="F20" s="5"/>
      <c r="G20" s="5"/>
      <c r="H20" s="5"/>
      <c r="I20" s="5"/>
      <c r="J20" s="5"/>
      <c r="K20" s="5"/>
      <c r="L20" s="5"/>
    </row>
    <row r="21" spans="1:12" x14ac:dyDescent="0.25">
      <c r="A21" s="4"/>
      <c r="B21" s="26" t="s">
        <v>26</v>
      </c>
      <c r="C21" s="5"/>
      <c r="D21" s="5"/>
      <c r="E21" s="5"/>
      <c r="F21" s="5"/>
      <c r="G21" s="5"/>
      <c r="H21" s="5"/>
      <c r="I21" s="5"/>
      <c r="J21" s="5"/>
      <c r="K21" s="5"/>
      <c r="L21" s="5"/>
    </row>
    <row r="22" spans="1:12" x14ac:dyDescent="0.25">
      <c r="A22" s="4"/>
      <c r="B22" s="26" t="s">
        <v>27</v>
      </c>
      <c r="C22" s="5"/>
      <c r="D22" s="5"/>
      <c r="E22" s="5"/>
      <c r="F22" s="5"/>
      <c r="G22" s="5"/>
      <c r="H22" s="5"/>
      <c r="I22" s="5"/>
      <c r="J22" s="5"/>
      <c r="K22" s="5"/>
      <c r="L22" s="5"/>
    </row>
    <row r="23" spans="1:12" x14ac:dyDescent="0.25">
      <c r="A23" s="4"/>
      <c r="B23" s="26" t="s">
        <v>28</v>
      </c>
      <c r="C23" s="5"/>
      <c r="D23" s="5"/>
      <c r="E23" s="5"/>
      <c r="F23" s="5"/>
      <c r="G23" s="5"/>
      <c r="H23" s="5"/>
      <c r="I23" s="5"/>
      <c r="J23" s="5"/>
      <c r="K23" s="5"/>
      <c r="L23" s="5"/>
    </row>
    <row r="24" spans="1:12" x14ac:dyDescent="0.25">
      <c r="A24" s="4"/>
      <c r="B24" s="26" t="s">
        <v>63</v>
      </c>
      <c r="C24" s="5"/>
      <c r="D24" s="5"/>
      <c r="E24" s="5"/>
      <c r="F24" s="5"/>
      <c r="G24" s="5"/>
      <c r="H24" s="5"/>
      <c r="I24" s="5"/>
      <c r="J24" s="5"/>
      <c r="K24" s="5"/>
      <c r="L24" s="5"/>
    </row>
    <row r="25" spans="1:12" x14ac:dyDescent="0.25">
      <c r="A25" s="4"/>
      <c r="B25" s="26" t="s">
        <v>29</v>
      </c>
      <c r="C25" s="5"/>
      <c r="D25" s="5"/>
      <c r="E25" s="5"/>
      <c r="F25" s="5"/>
      <c r="G25" s="5"/>
      <c r="H25" s="5"/>
      <c r="I25" s="5"/>
      <c r="J25" s="5"/>
      <c r="K25" s="5"/>
      <c r="L25" s="5"/>
    </row>
    <row r="26" spans="1:12" x14ac:dyDescent="0.25">
      <c r="A26" s="4"/>
      <c r="B26" s="26" t="s">
        <v>30</v>
      </c>
      <c r="C26" s="5"/>
      <c r="D26" s="5"/>
      <c r="E26" s="5"/>
      <c r="F26" s="5"/>
      <c r="G26" s="5"/>
      <c r="H26" s="5"/>
      <c r="I26" s="5"/>
      <c r="J26" s="5"/>
      <c r="K26" s="5"/>
      <c r="L26" s="5"/>
    </row>
    <row r="27" spans="1:12" x14ac:dyDescent="0.25">
      <c r="A27" s="4"/>
      <c r="B27" s="28" t="s">
        <v>31</v>
      </c>
      <c r="C27" s="5"/>
      <c r="D27" s="5"/>
      <c r="E27" s="5"/>
      <c r="F27" s="5"/>
      <c r="G27" s="5"/>
      <c r="H27" s="5"/>
      <c r="I27" s="5"/>
      <c r="J27" s="5"/>
      <c r="K27" s="5"/>
      <c r="L27" s="5"/>
    </row>
    <row r="28" spans="1:12" x14ac:dyDescent="0.25">
      <c r="A28" s="4"/>
      <c r="B28" s="26" t="s">
        <v>32</v>
      </c>
      <c r="C28" s="5"/>
      <c r="D28" s="5"/>
      <c r="E28" s="5"/>
      <c r="F28" s="5"/>
      <c r="G28" s="5"/>
      <c r="H28" s="5"/>
      <c r="I28" s="5"/>
      <c r="J28" s="5"/>
      <c r="K28" s="5"/>
      <c r="L28" s="5"/>
    </row>
    <row r="29" spans="1:12" ht="43.5" x14ac:dyDescent="0.25">
      <c r="A29" s="13" t="s">
        <v>18</v>
      </c>
      <c r="B29" s="14" t="s">
        <v>39</v>
      </c>
      <c r="C29" s="5"/>
      <c r="D29" s="5"/>
      <c r="E29" s="5"/>
      <c r="F29" s="5"/>
      <c r="G29" s="5"/>
      <c r="H29" s="5"/>
      <c r="I29" s="5"/>
      <c r="J29" s="5"/>
      <c r="K29" s="5"/>
      <c r="L29" s="5"/>
    </row>
    <row r="30" spans="1:12" x14ac:dyDescent="0.25">
      <c r="A30" s="4"/>
      <c r="B30" s="26" t="s">
        <v>74</v>
      </c>
      <c r="C30" s="5"/>
      <c r="D30" s="5"/>
      <c r="E30" s="5"/>
      <c r="F30" s="5"/>
      <c r="G30" s="5"/>
      <c r="H30" s="5"/>
      <c r="I30" s="5"/>
      <c r="J30" s="5"/>
      <c r="K30" s="5"/>
      <c r="L30" s="5"/>
    </row>
    <row r="31" spans="1:12" x14ac:dyDescent="0.25">
      <c r="A31" s="4">
        <v>1</v>
      </c>
      <c r="B31" s="25" t="s">
        <v>67</v>
      </c>
      <c r="C31" s="5"/>
      <c r="D31" s="5"/>
      <c r="E31" s="5"/>
      <c r="F31" s="5"/>
      <c r="G31" s="5"/>
      <c r="H31" s="5"/>
      <c r="I31" s="5"/>
      <c r="J31" s="5"/>
      <c r="K31" s="5"/>
      <c r="L31" s="5"/>
    </row>
    <row r="32" spans="1:12" x14ac:dyDescent="0.25">
      <c r="A32" s="4">
        <v>2</v>
      </c>
      <c r="B32" s="25" t="s">
        <v>82</v>
      </c>
      <c r="C32" s="5"/>
      <c r="D32" s="5"/>
      <c r="E32" s="5"/>
      <c r="F32" s="5"/>
      <c r="G32" s="5"/>
      <c r="H32" s="5"/>
      <c r="I32" s="5"/>
      <c r="J32" s="5"/>
      <c r="K32" s="5"/>
      <c r="L32" s="5"/>
    </row>
    <row r="33" spans="1:12" x14ac:dyDescent="0.25">
      <c r="A33" s="4"/>
      <c r="B33" s="26" t="s">
        <v>70</v>
      </c>
      <c r="C33" s="5"/>
      <c r="D33" s="5"/>
      <c r="E33" s="5"/>
      <c r="F33" s="5"/>
      <c r="G33" s="5"/>
      <c r="H33" s="5"/>
      <c r="I33" s="5"/>
      <c r="J33" s="5"/>
      <c r="K33" s="5"/>
      <c r="L33" s="5"/>
    </row>
    <row r="34" spans="1:12" x14ac:dyDescent="0.25">
      <c r="A34" s="4">
        <v>1</v>
      </c>
      <c r="B34" s="25" t="s">
        <v>67</v>
      </c>
      <c r="C34" s="5"/>
      <c r="D34" s="5"/>
      <c r="E34" s="5"/>
      <c r="F34" s="5"/>
      <c r="G34" s="5"/>
      <c r="H34" s="5"/>
      <c r="I34" s="5"/>
      <c r="J34" s="5"/>
      <c r="K34" s="5"/>
      <c r="L34" s="5"/>
    </row>
    <row r="35" spans="1:12" x14ac:dyDescent="0.25">
      <c r="A35" s="4">
        <v>2</v>
      </c>
      <c r="B35" s="25" t="s">
        <v>82</v>
      </c>
      <c r="C35" s="5"/>
      <c r="D35" s="5"/>
      <c r="E35" s="5"/>
      <c r="F35" s="5"/>
      <c r="G35" s="5"/>
      <c r="H35" s="5"/>
      <c r="I35" s="5"/>
      <c r="J35" s="5"/>
      <c r="K35" s="5"/>
      <c r="L35" s="5"/>
    </row>
    <row r="36" spans="1:12" x14ac:dyDescent="0.25">
      <c r="A36" s="4"/>
      <c r="B36" s="26" t="s">
        <v>35</v>
      </c>
      <c r="C36" s="5"/>
      <c r="D36" s="5"/>
      <c r="E36" s="5"/>
      <c r="F36" s="5"/>
      <c r="G36" s="5"/>
      <c r="H36" s="5"/>
      <c r="I36" s="5"/>
      <c r="J36" s="5"/>
      <c r="K36" s="5"/>
      <c r="L36" s="5"/>
    </row>
    <row r="37" spans="1:12" x14ac:dyDescent="0.25">
      <c r="A37" s="4">
        <v>1</v>
      </c>
      <c r="B37" s="25" t="s">
        <v>67</v>
      </c>
      <c r="C37" s="5"/>
      <c r="D37" s="5"/>
      <c r="E37" s="5"/>
      <c r="F37" s="5"/>
      <c r="G37" s="5"/>
      <c r="H37" s="5"/>
      <c r="I37" s="5"/>
      <c r="J37" s="5"/>
      <c r="K37" s="5"/>
      <c r="L37" s="5"/>
    </row>
    <row r="38" spans="1:12" x14ac:dyDescent="0.25">
      <c r="A38" s="4">
        <v>2</v>
      </c>
      <c r="B38" s="25" t="s">
        <v>83</v>
      </c>
      <c r="C38" s="5"/>
      <c r="D38" s="5"/>
      <c r="E38" s="5"/>
      <c r="F38" s="5"/>
      <c r="G38" s="5"/>
      <c r="H38" s="5"/>
      <c r="I38" s="5"/>
      <c r="J38" s="5"/>
      <c r="K38" s="5"/>
      <c r="L38" s="5"/>
    </row>
    <row r="39" spans="1:12" x14ac:dyDescent="0.25">
      <c r="A39" s="5"/>
      <c r="B39" s="26" t="s">
        <v>36</v>
      </c>
      <c r="C39" s="5"/>
      <c r="D39" s="5"/>
      <c r="E39" s="5"/>
      <c r="F39" s="5"/>
      <c r="G39" s="5"/>
      <c r="H39" s="5"/>
      <c r="I39" s="5"/>
      <c r="J39" s="5"/>
      <c r="K39" s="5"/>
      <c r="L39" s="5"/>
    </row>
    <row r="40" spans="1:12" x14ac:dyDescent="0.25">
      <c r="A40" s="4"/>
      <c r="B40" s="26" t="s">
        <v>37</v>
      </c>
      <c r="C40" s="5"/>
      <c r="D40" s="5"/>
      <c r="E40" s="5"/>
      <c r="F40" s="5"/>
      <c r="G40" s="5"/>
      <c r="H40" s="5"/>
      <c r="I40" s="5"/>
      <c r="J40" s="5"/>
      <c r="K40" s="5"/>
      <c r="L40" s="5"/>
    </row>
    <row r="41" spans="1:12" x14ac:dyDescent="0.25">
      <c r="A41" s="4"/>
      <c r="B41" s="26" t="s">
        <v>32</v>
      </c>
      <c r="C41" s="5"/>
      <c r="D41" s="5"/>
      <c r="E41" s="5"/>
      <c r="F41" s="5"/>
      <c r="G41" s="5"/>
      <c r="H41" s="5"/>
      <c r="I41" s="5"/>
      <c r="J41" s="5"/>
      <c r="K41" s="5"/>
      <c r="L41" s="5"/>
    </row>
    <row r="42" spans="1:12" x14ac:dyDescent="0.25">
      <c r="A42" s="5"/>
      <c r="B42" s="7" t="s">
        <v>75</v>
      </c>
      <c r="C42" s="5"/>
      <c r="D42" s="5"/>
      <c r="E42" s="5"/>
      <c r="F42" s="5"/>
      <c r="G42" s="5"/>
      <c r="H42" s="5"/>
      <c r="I42" s="5"/>
      <c r="J42" s="5"/>
      <c r="K42" s="5"/>
      <c r="L42" s="5"/>
    </row>
    <row r="43" spans="1:12" ht="76.5" customHeight="1" x14ac:dyDescent="0.25">
      <c r="A43" s="29"/>
      <c r="B43" s="323" t="s">
        <v>122</v>
      </c>
      <c r="C43" s="323"/>
      <c r="D43" s="323"/>
      <c r="E43" s="323"/>
      <c r="F43" s="323"/>
      <c r="G43" s="323"/>
      <c r="H43" s="323"/>
      <c r="I43" s="323"/>
      <c r="J43" s="323"/>
      <c r="K43" s="323"/>
      <c r="L43" s="323"/>
    </row>
  </sheetData>
  <mergeCells count="12">
    <mergeCell ref="A3:H3"/>
    <mergeCell ref="L7:L8"/>
    <mergeCell ref="D7:D8"/>
    <mergeCell ref="A4:K4"/>
    <mergeCell ref="B43:L43"/>
    <mergeCell ref="A5:L5"/>
    <mergeCell ref="A7:A8"/>
    <mergeCell ref="B7:B8"/>
    <mergeCell ref="C7:C8"/>
    <mergeCell ref="E7:H7"/>
    <mergeCell ref="I7:J7"/>
    <mergeCell ref="K7:K8"/>
  </mergeCells>
  <pageMargins left="0.23" right="0.23" top="0.26" bottom="0.24" header="0.2" footer="0.2"/>
  <pageSetup paperSize="9"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8"/>
  <sheetViews>
    <sheetView topLeftCell="A109" workbookViewId="0">
      <selection activeCell="G10" sqref="G10"/>
    </sheetView>
  </sheetViews>
  <sheetFormatPr defaultColWidth="9.140625" defaultRowHeight="15" x14ac:dyDescent="0.25"/>
  <cols>
    <col min="1" max="1" width="5.5703125" style="2" customWidth="1"/>
    <col min="2" max="2" width="62.42578125" style="2" customWidth="1"/>
    <col min="3" max="3" width="10.42578125" style="34" customWidth="1"/>
    <col min="4" max="4" width="10.140625" style="2" customWidth="1"/>
    <col min="5" max="5" width="10" style="2" customWidth="1"/>
    <col min="6" max="6" width="11.7109375" style="2" customWidth="1"/>
    <col min="7" max="7" width="10.85546875" style="2" customWidth="1"/>
    <col min="8" max="8" width="10.28515625" style="2" customWidth="1"/>
    <col min="9" max="16384" width="9.140625" style="2"/>
  </cols>
  <sheetData>
    <row r="1" spans="1:8" x14ac:dyDescent="0.25">
      <c r="A1" s="2" t="s">
        <v>115</v>
      </c>
      <c r="G1" s="1"/>
      <c r="H1" s="31" t="s">
        <v>41</v>
      </c>
    </row>
    <row r="2" spans="1:8" x14ac:dyDescent="0.25">
      <c r="A2" s="2" t="s">
        <v>114</v>
      </c>
    </row>
    <row r="3" spans="1:8" ht="28.5" customHeight="1" x14ac:dyDescent="0.25">
      <c r="A3" s="322" t="s">
        <v>116</v>
      </c>
      <c r="B3" s="322"/>
      <c r="C3" s="322"/>
      <c r="D3" s="322"/>
      <c r="E3" s="322"/>
      <c r="F3" s="15"/>
    </row>
    <row r="4" spans="1:8" ht="31.5" customHeight="1" x14ac:dyDescent="0.25">
      <c r="A4" s="322" t="s">
        <v>123</v>
      </c>
      <c r="B4" s="322"/>
      <c r="C4" s="322"/>
      <c r="D4" s="322"/>
      <c r="E4" s="322"/>
      <c r="F4" s="15"/>
    </row>
    <row r="5" spans="1:8" ht="51" customHeight="1" x14ac:dyDescent="0.25">
      <c r="A5" s="249" t="s">
        <v>84</v>
      </c>
      <c r="B5" s="249"/>
      <c r="C5" s="249"/>
      <c r="D5" s="249"/>
      <c r="E5" s="249"/>
      <c r="F5" s="249"/>
      <c r="G5" s="249"/>
      <c r="H5" s="249"/>
    </row>
    <row r="7" spans="1:8" ht="32.25" customHeight="1" x14ac:dyDescent="0.25">
      <c r="A7" s="317" t="s">
        <v>15</v>
      </c>
      <c r="B7" s="317" t="s">
        <v>72</v>
      </c>
      <c r="C7" s="317" t="s">
        <v>124</v>
      </c>
      <c r="D7" s="324" t="s">
        <v>97</v>
      </c>
      <c r="E7" s="325"/>
      <c r="F7" s="326"/>
      <c r="G7" s="317" t="s">
        <v>118</v>
      </c>
      <c r="H7" s="317" t="s">
        <v>58</v>
      </c>
    </row>
    <row r="8" spans="1:8" ht="163.5" customHeight="1" x14ac:dyDescent="0.25">
      <c r="A8" s="317"/>
      <c r="B8" s="317"/>
      <c r="C8" s="317"/>
      <c r="D8" s="17" t="s">
        <v>102</v>
      </c>
      <c r="E8" s="13" t="s">
        <v>87</v>
      </c>
      <c r="F8" s="13" t="s">
        <v>86</v>
      </c>
      <c r="G8" s="317"/>
      <c r="H8" s="317"/>
    </row>
    <row r="9" spans="1:8" s="24" customFormat="1" x14ac:dyDescent="0.25">
      <c r="A9" s="23" t="s">
        <v>44</v>
      </c>
      <c r="B9" s="23" t="s">
        <v>56</v>
      </c>
      <c r="C9" s="23">
        <v>1</v>
      </c>
      <c r="D9" s="23">
        <v>2</v>
      </c>
      <c r="E9" s="23">
        <v>3</v>
      </c>
      <c r="F9" s="23">
        <v>4</v>
      </c>
      <c r="G9" s="23">
        <v>5</v>
      </c>
      <c r="H9" s="23">
        <v>6</v>
      </c>
    </row>
    <row r="10" spans="1:8" x14ac:dyDescent="0.25">
      <c r="A10" s="13" t="s">
        <v>17</v>
      </c>
      <c r="B10" s="8" t="s">
        <v>85</v>
      </c>
      <c r="C10" s="8"/>
      <c r="D10" s="5"/>
      <c r="E10" s="5"/>
      <c r="F10" s="5"/>
      <c r="G10" s="5"/>
      <c r="H10" s="5"/>
    </row>
    <row r="11" spans="1:8" ht="30" x14ac:dyDescent="0.25">
      <c r="A11" s="4">
        <v>1</v>
      </c>
      <c r="B11" s="62" t="s">
        <v>272</v>
      </c>
      <c r="C11" s="25"/>
      <c r="D11" s="5"/>
      <c r="E11" s="5"/>
      <c r="F11" s="5"/>
      <c r="G11" s="5"/>
      <c r="H11" s="5"/>
    </row>
    <row r="12" spans="1:8" ht="30" x14ac:dyDescent="0.25">
      <c r="A12" s="4">
        <v>2</v>
      </c>
      <c r="B12" s="62" t="s">
        <v>273</v>
      </c>
      <c r="C12" s="25"/>
      <c r="D12" s="5"/>
      <c r="E12" s="5"/>
      <c r="F12" s="5"/>
      <c r="G12" s="5"/>
      <c r="H12" s="5"/>
    </row>
    <row r="13" spans="1:8" ht="30" x14ac:dyDescent="0.25">
      <c r="A13" s="4">
        <v>3</v>
      </c>
      <c r="B13" s="62" t="s">
        <v>274</v>
      </c>
      <c r="C13" s="5"/>
      <c r="D13" s="5"/>
      <c r="E13" s="5"/>
      <c r="F13" s="5"/>
      <c r="G13" s="5"/>
      <c r="H13" s="5"/>
    </row>
    <row r="14" spans="1:8" x14ac:dyDescent="0.25">
      <c r="A14" s="13" t="s">
        <v>18</v>
      </c>
      <c r="B14" s="20" t="s">
        <v>73</v>
      </c>
      <c r="C14" s="20"/>
      <c r="D14" s="5"/>
      <c r="E14" s="5"/>
      <c r="F14" s="5"/>
      <c r="G14" s="5"/>
      <c r="H14" s="5"/>
    </row>
    <row r="15" spans="1:8" s="50" customFormat="1" x14ac:dyDescent="0.25">
      <c r="A15" s="4">
        <v>1</v>
      </c>
      <c r="B15" s="5" t="s">
        <v>275</v>
      </c>
      <c r="C15" s="20"/>
      <c r="D15" s="5"/>
      <c r="E15" s="5"/>
      <c r="F15" s="5"/>
      <c r="G15" s="5"/>
      <c r="H15" s="5"/>
    </row>
    <row r="16" spans="1:8" s="50" customFormat="1" x14ac:dyDescent="0.25">
      <c r="A16" s="4">
        <v>2</v>
      </c>
      <c r="B16" s="5" t="s">
        <v>276</v>
      </c>
      <c r="C16" s="20"/>
      <c r="D16" s="5"/>
      <c r="E16" s="5"/>
      <c r="F16" s="5"/>
      <c r="G16" s="5"/>
      <c r="H16" s="5"/>
    </row>
    <row r="17" spans="1:8" x14ac:dyDescent="0.25">
      <c r="A17" s="4">
        <v>3</v>
      </c>
      <c r="B17" s="5" t="s">
        <v>277</v>
      </c>
      <c r="C17" s="25"/>
      <c r="D17" s="5"/>
      <c r="E17" s="5"/>
      <c r="F17" s="5"/>
      <c r="G17" s="5"/>
      <c r="H17" s="5"/>
    </row>
    <row r="18" spans="1:8" x14ac:dyDescent="0.25">
      <c r="A18" s="4">
        <v>4</v>
      </c>
      <c r="B18" s="5" t="s">
        <v>278</v>
      </c>
      <c r="C18" s="25"/>
      <c r="D18" s="5"/>
      <c r="E18" s="5"/>
      <c r="F18" s="5"/>
      <c r="G18" s="5"/>
      <c r="H18" s="5"/>
    </row>
    <row r="19" spans="1:8" x14ac:dyDescent="0.25">
      <c r="A19" s="4">
        <v>5</v>
      </c>
      <c r="B19" s="5" t="s">
        <v>279</v>
      </c>
      <c r="C19" s="5"/>
      <c r="D19" s="5"/>
      <c r="E19" s="5"/>
      <c r="F19" s="5"/>
      <c r="G19" s="5"/>
      <c r="H19" s="5"/>
    </row>
    <row r="20" spans="1:8" x14ac:dyDescent="0.25">
      <c r="A20" s="13" t="s">
        <v>69</v>
      </c>
      <c r="B20" s="8" t="s">
        <v>24</v>
      </c>
      <c r="C20" s="8"/>
      <c r="D20" s="5"/>
      <c r="E20" s="5"/>
      <c r="F20" s="5"/>
      <c r="G20" s="5"/>
      <c r="H20" s="5"/>
    </row>
    <row r="21" spans="1:8" s="50" customFormat="1" ht="30" x14ac:dyDescent="0.25">
      <c r="A21" s="4">
        <v>1</v>
      </c>
      <c r="B21" s="62" t="s">
        <v>280</v>
      </c>
      <c r="C21" s="8"/>
      <c r="D21" s="5"/>
      <c r="E21" s="5"/>
      <c r="F21" s="5"/>
      <c r="G21" s="5"/>
      <c r="H21" s="5"/>
    </row>
    <row r="22" spans="1:8" s="50" customFormat="1" ht="30" x14ac:dyDescent="0.25">
      <c r="A22" s="4">
        <v>2</v>
      </c>
      <c r="B22" s="62" t="s">
        <v>281</v>
      </c>
      <c r="C22" s="8"/>
      <c r="D22" s="5"/>
      <c r="E22" s="5"/>
      <c r="F22" s="5"/>
      <c r="G22" s="5"/>
      <c r="H22" s="5"/>
    </row>
    <row r="23" spans="1:8" s="50" customFormat="1" ht="30" x14ac:dyDescent="0.25">
      <c r="A23" s="4">
        <v>3</v>
      </c>
      <c r="B23" s="62" t="s">
        <v>282</v>
      </c>
      <c r="C23" s="8"/>
      <c r="D23" s="5"/>
      <c r="E23" s="5"/>
      <c r="F23" s="5"/>
      <c r="G23" s="5"/>
      <c r="H23" s="5"/>
    </row>
    <row r="24" spans="1:8" s="50" customFormat="1" x14ac:dyDescent="0.25">
      <c r="A24" s="4">
        <v>4</v>
      </c>
      <c r="B24" s="62" t="s">
        <v>283</v>
      </c>
      <c r="C24" s="8"/>
      <c r="D24" s="5"/>
      <c r="E24" s="5"/>
      <c r="F24" s="5"/>
      <c r="G24" s="5"/>
      <c r="H24" s="5"/>
    </row>
    <row r="25" spans="1:8" s="50" customFormat="1" x14ac:dyDescent="0.25">
      <c r="A25" s="4">
        <v>5</v>
      </c>
      <c r="B25" s="62" t="s">
        <v>284</v>
      </c>
      <c r="C25" s="8"/>
      <c r="D25" s="5"/>
      <c r="E25" s="5"/>
      <c r="F25" s="5"/>
      <c r="G25" s="5"/>
      <c r="H25" s="5"/>
    </row>
    <row r="26" spans="1:8" s="50" customFormat="1" ht="30" x14ac:dyDescent="0.25">
      <c r="A26" s="4">
        <v>6</v>
      </c>
      <c r="B26" s="62" t="s">
        <v>285</v>
      </c>
      <c r="C26" s="8"/>
      <c r="D26" s="5"/>
      <c r="E26" s="5"/>
      <c r="F26" s="5"/>
      <c r="G26" s="5"/>
      <c r="H26" s="5"/>
    </row>
    <row r="27" spans="1:8" s="50" customFormat="1" ht="30" x14ac:dyDescent="0.25">
      <c r="A27" s="4">
        <v>7</v>
      </c>
      <c r="B27" s="62" t="s">
        <v>286</v>
      </c>
      <c r="C27" s="8"/>
      <c r="D27" s="5"/>
      <c r="E27" s="5"/>
      <c r="F27" s="5"/>
      <c r="G27" s="5"/>
      <c r="H27" s="5"/>
    </row>
    <row r="28" spans="1:8" s="50" customFormat="1" x14ac:dyDescent="0.25">
      <c r="A28" s="4">
        <v>8</v>
      </c>
      <c r="B28" s="62" t="s">
        <v>287</v>
      </c>
      <c r="C28" s="8"/>
      <c r="D28" s="5"/>
      <c r="E28" s="5"/>
      <c r="F28" s="5"/>
      <c r="G28" s="5"/>
      <c r="H28" s="5"/>
    </row>
    <row r="29" spans="1:8" s="50" customFormat="1" ht="30" x14ac:dyDescent="0.25">
      <c r="A29" s="4">
        <v>9</v>
      </c>
      <c r="B29" s="62" t="s">
        <v>288</v>
      </c>
      <c r="C29" s="8"/>
      <c r="D29" s="5"/>
      <c r="E29" s="5"/>
      <c r="F29" s="5"/>
      <c r="G29" s="5"/>
      <c r="H29" s="5"/>
    </row>
    <row r="30" spans="1:8" x14ac:dyDescent="0.25">
      <c r="A30" s="4">
        <v>10</v>
      </c>
      <c r="B30" s="62" t="s">
        <v>289</v>
      </c>
      <c r="C30" s="25"/>
      <c r="D30" s="5"/>
      <c r="E30" s="5"/>
      <c r="F30" s="5"/>
      <c r="G30" s="5"/>
      <c r="H30" s="5"/>
    </row>
    <row r="31" spans="1:8" ht="45" x14ac:dyDescent="0.25">
      <c r="A31" s="4">
        <v>11</v>
      </c>
      <c r="B31" s="62" t="s">
        <v>290</v>
      </c>
      <c r="C31" s="25"/>
      <c r="D31" s="5"/>
      <c r="E31" s="5"/>
      <c r="F31" s="5"/>
      <c r="G31" s="5"/>
      <c r="H31" s="5"/>
    </row>
    <row r="32" spans="1:8" ht="30" x14ac:dyDescent="0.25">
      <c r="A32" s="4">
        <v>12</v>
      </c>
      <c r="B32" s="62" t="s">
        <v>291</v>
      </c>
      <c r="C32" s="5"/>
      <c r="D32" s="5"/>
      <c r="E32" s="5"/>
      <c r="F32" s="5"/>
      <c r="G32" s="5"/>
      <c r="H32" s="5"/>
    </row>
    <row r="33" spans="1:8" x14ac:dyDescent="0.25">
      <c r="A33" s="13" t="s">
        <v>88</v>
      </c>
      <c r="B33" s="20" t="s">
        <v>25</v>
      </c>
      <c r="C33" s="20"/>
      <c r="D33" s="5"/>
      <c r="E33" s="5"/>
      <c r="F33" s="5"/>
      <c r="G33" s="5"/>
      <c r="H33" s="5"/>
    </row>
    <row r="34" spans="1:8" s="50" customFormat="1" x14ac:dyDescent="0.25">
      <c r="A34" s="4">
        <v>1</v>
      </c>
      <c r="B34" s="62" t="s">
        <v>292</v>
      </c>
      <c r="C34" s="20"/>
      <c r="D34" s="5"/>
      <c r="E34" s="5"/>
      <c r="F34" s="5"/>
      <c r="G34" s="5"/>
      <c r="H34" s="5"/>
    </row>
    <row r="35" spans="1:8" s="50" customFormat="1" x14ac:dyDescent="0.25">
      <c r="A35" s="4">
        <v>2</v>
      </c>
      <c r="B35" s="62" t="s">
        <v>293</v>
      </c>
      <c r="C35" s="20"/>
      <c r="D35" s="5"/>
      <c r="E35" s="5"/>
      <c r="F35" s="5"/>
      <c r="G35" s="5"/>
      <c r="H35" s="5"/>
    </row>
    <row r="36" spans="1:8" x14ac:dyDescent="0.25">
      <c r="A36" s="4">
        <v>3</v>
      </c>
      <c r="B36" s="62" t="s">
        <v>294</v>
      </c>
      <c r="C36" s="25"/>
      <c r="D36" s="5"/>
      <c r="E36" s="5"/>
      <c r="F36" s="5"/>
      <c r="G36" s="5"/>
      <c r="H36" s="5"/>
    </row>
    <row r="37" spans="1:8" ht="30" x14ac:dyDescent="0.25">
      <c r="A37" s="4">
        <v>4</v>
      </c>
      <c r="B37" s="62" t="s">
        <v>295</v>
      </c>
      <c r="C37" s="25"/>
      <c r="D37" s="5"/>
      <c r="E37" s="5"/>
      <c r="F37" s="5"/>
      <c r="G37" s="5"/>
      <c r="H37" s="5"/>
    </row>
    <row r="38" spans="1:8" x14ac:dyDescent="0.25">
      <c r="A38" s="4">
        <v>5</v>
      </c>
      <c r="B38" s="61" t="s">
        <v>296</v>
      </c>
      <c r="C38" s="5"/>
      <c r="D38" s="5"/>
      <c r="E38" s="5"/>
      <c r="F38" s="5"/>
      <c r="G38" s="5"/>
      <c r="H38" s="5"/>
    </row>
    <row r="39" spans="1:8" x14ac:dyDescent="0.25">
      <c r="A39" s="13" t="s">
        <v>89</v>
      </c>
      <c r="B39" s="20" t="s">
        <v>26</v>
      </c>
      <c r="C39" s="8"/>
      <c r="D39" s="5"/>
      <c r="E39" s="5"/>
      <c r="F39" s="5"/>
      <c r="G39" s="5"/>
      <c r="H39" s="5"/>
    </row>
    <row r="40" spans="1:8" s="50" customFormat="1" x14ac:dyDescent="0.25">
      <c r="A40" s="4">
        <v>1</v>
      </c>
      <c r="B40" s="10" t="s">
        <v>297</v>
      </c>
      <c r="C40" s="8"/>
      <c r="D40" s="5"/>
      <c r="E40" s="5"/>
      <c r="F40" s="5"/>
      <c r="G40" s="5"/>
      <c r="H40" s="5"/>
    </row>
    <row r="41" spans="1:8" s="50" customFormat="1" x14ac:dyDescent="0.25">
      <c r="A41" s="4">
        <v>2</v>
      </c>
      <c r="B41" s="10" t="s">
        <v>298</v>
      </c>
      <c r="C41" s="8"/>
      <c r="D41" s="5"/>
      <c r="E41" s="5"/>
      <c r="F41" s="5"/>
      <c r="G41" s="5"/>
      <c r="H41" s="5"/>
    </row>
    <row r="42" spans="1:8" s="50" customFormat="1" x14ac:dyDescent="0.25">
      <c r="A42" s="4">
        <v>3</v>
      </c>
      <c r="B42" s="10" t="s">
        <v>299</v>
      </c>
      <c r="C42" s="8"/>
      <c r="D42" s="5"/>
      <c r="E42" s="5"/>
      <c r="F42" s="5"/>
      <c r="G42" s="5"/>
      <c r="H42" s="5"/>
    </row>
    <row r="43" spans="1:8" s="50" customFormat="1" x14ac:dyDescent="0.25">
      <c r="A43" s="4">
        <v>4</v>
      </c>
      <c r="B43" s="10" t="s">
        <v>300</v>
      </c>
      <c r="C43" s="8"/>
      <c r="D43" s="5"/>
      <c r="E43" s="5"/>
      <c r="F43" s="5"/>
      <c r="G43" s="5"/>
      <c r="H43" s="5"/>
    </row>
    <row r="44" spans="1:8" s="50" customFormat="1" ht="39" x14ac:dyDescent="0.25">
      <c r="A44" s="4">
        <v>5</v>
      </c>
      <c r="B44" s="10" t="s">
        <v>301</v>
      </c>
      <c r="C44" s="8"/>
      <c r="D44" s="5"/>
      <c r="E44" s="5"/>
      <c r="F44" s="5"/>
      <c r="G44" s="5"/>
      <c r="H44" s="5"/>
    </row>
    <row r="45" spans="1:8" s="50" customFormat="1" ht="26.25" x14ac:dyDescent="0.25">
      <c r="A45" s="4">
        <v>6</v>
      </c>
      <c r="B45" s="10" t="s">
        <v>302</v>
      </c>
      <c r="C45" s="8"/>
      <c r="D45" s="5"/>
      <c r="E45" s="5"/>
      <c r="F45" s="5"/>
      <c r="G45" s="5"/>
      <c r="H45" s="5"/>
    </row>
    <row r="46" spans="1:8" s="50" customFormat="1" x14ac:dyDescent="0.25">
      <c r="A46" s="4">
        <v>7</v>
      </c>
      <c r="B46" s="10" t="s">
        <v>303</v>
      </c>
      <c r="C46" s="8"/>
      <c r="D46" s="5"/>
      <c r="E46" s="5"/>
      <c r="F46" s="5"/>
      <c r="G46" s="5"/>
      <c r="H46" s="5"/>
    </row>
    <row r="47" spans="1:8" s="50" customFormat="1" x14ac:dyDescent="0.25">
      <c r="A47" s="4">
        <v>8</v>
      </c>
      <c r="B47" s="10" t="s">
        <v>304</v>
      </c>
      <c r="C47" s="8"/>
      <c r="D47" s="5"/>
      <c r="E47" s="5"/>
      <c r="F47" s="5"/>
      <c r="G47" s="5"/>
      <c r="H47" s="5"/>
    </row>
    <row r="48" spans="1:8" s="50" customFormat="1" x14ac:dyDescent="0.25">
      <c r="A48" s="4">
        <v>9</v>
      </c>
      <c r="B48" s="10" t="s">
        <v>305</v>
      </c>
      <c r="C48" s="8"/>
      <c r="D48" s="5"/>
      <c r="E48" s="5"/>
      <c r="F48" s="5"/>
      <c r="G48" s="5"/>
      <c r="H48" s="5"/>
    </row>
    <row r="49" spans="1:8" s="50" customFormat="1" x14ac:dyDescent="0.25">
      <c r="A49" s="4">
        <v>10</v>
      </c>
      <c r="B49" s="10" t="s">
        <v>306</v>
      </c>
      <c r="C49" s="8"/>
      <c r="D49" s="5"/>
      <c r="E49" s="5"/>
      <c r="F49" s="5"/>
      <c r="G49" s="5"/>
      <c r="H49" s="5"/>
    </row>
    <row r="50" spans="1:8" s="50" customFormat="1" x14ac:dyDescent="0.25">
      <c r="A50" s="4">
        <v>11</v>
      </c>
      <c r="B50" s="10" t="s">
        <v>307</v>
      </c>
      <c r="C50" s="8"/>
      <c r="D50" s="5"/>
      <c r="E50" s="5"/>
      <c r="F50" s="5"/>
      <c r="G50" s="5"/>
      <c r="H50" s="5"/>
    </row>
    <row r="51" spans="1:8" s="50" customFormat="1" x14ac:dyDescent="0.25">
      <c r="A51" s="4">
        <v>12</v>
      </c>
      <c r="B51" s="10" t="s">
        <v>308</v>
      </c>
      <c r="C51" s="8"/>
      <c r="D51" s="5"/>
      <c r="E51" s="5"/>
      <c r="F51" s="5"/>
      <c r="G51" s="5"/>
      <c r="H51" s="5"/>
    </row>
    <row r="52" spans="1:8" s="50" customFormat="1" x14ac:dyDescent="0.25">
      <c r="A52" s="4">
        <v>13</v>
      </c>
      <c r="B52" s="10" t="s">
        <v>309</v>
      </c>
      <c r="C52" s="8"/>
      <c r="D52" s="5"/>
      <c r="E52" s="5"/>
      <c r="F52" s="5"/>
      <c r="G52" s="5"/>
      <c r="H52" s="5"/>
    </row>
    <row r="53" spans="1:8" s="50" customFormat="1" ht="26.25" x14ac:dyDescent="0.25">
      <c r="A53" s="4">
        <v>14</v>
      </c>
      <c r="B53" s="10" t="s">
        <v>310</v>
      </c>
      <c r="C53" s="8"/>
      <c r="D53" s="5"/>
      <c r="E53" s="5"/>
      <c r="F53" s="5"/>
      <c r="G53" s="5"/>
      <c r="H53" s="5"/>
    </row>
    <row r="54" spans="1:8" s="50" customFormat="1" ht="26.25" x14ac:dyDescent="0.25">
      <c r="A54" s="4">
        <v>15</v>
      </c>
      <c r="B54" s="10" t="s">
        <v>311</v>
      </c>
      <c r="C54" s="8"/>
      <c r="D54" s="5"/>
      <c r="E54" s="5"/>
      <c r="F54" s="5"/>
      <c r="G54" s="5"/>
      <c r="H54" s="5"/>
    </row>
    <row r="55" spans="1:8" s="50" customFormat="1" ht="26.25" x14ac:dyDescent="0.25">
      <c r="A55" s="4">
        <v>16</v>
      </c>
      <c r="B55" s="10" t="s">
        <v>312</v>
      </c>
      <c r="C55" s="8"/>
      <c r="D55" s="5"/>
      <c r="E55" s="5"/>
      <c r="F55" s="5"/>
      <c r="G55" s="5"/>
      <c r="H55" s="5"/>
    </row>
    <row r="56" spans="1:8" s="50" customFormat="1" ht="26.25" x14ac:dyDescent="0.25">
      <c r="A56" s="4">
        <v>17</v>
      </c>
      <c r="B56" s="10" t="s">
        <v>313</v>
      </c>
      <c r="C56" s="8"/>
      <c r="D56" s="5"/>
      <c r="E56" s="5"/>
      <c r="F56" s="5"/>
      <c r="G56" s="5"/>
      <c r="H56" s="5"/>
    </row>
    <row r="57" spans="1:8" s="50" customFormat="1" ht="26.25" x14ac:dyDescent="0.25">
      <c r="A57" s="4">
        <v>18</v>
      </c>
      <c r="B57" s="10" t="s">
        <v>314</v>
      </c>
      <c r="C57" s="8"/>
      <c r="D57" s="5"/>
      <c r="E57" s="5"/>
      <c r="F57" s="5"/>
      <c r="G57" s="5"/>
      <c r="H57" s="5"/>
    </row>
    <row r="58" spans="1:8" x14ac:dyDescent="0.25">
      <c r="A58" s="13" t="s">
        <v>90</v>
      </c>
      <c r="B58" s="8" t="s">
        <v>28</v>
      </c>
      <c r="C58" s="8"/>
      <c r="D58" s="5"/>
      <c r="E58" s="5"/>
      <c r="F58" s="5"/>
      <c r="G58" s="5"/>
      <c r="H58" s="5"/>
    </row>
    <row r="59" spans="1:8" s="50" customFormat="1" x14ac:dyDescent="0.25">
      <c r="A59" s="324" t="s">
        <v>315</v>
      </c>
      <c r="B59" s="326"/>
      <c r="C59" s="8"/>
      <c r="D59" s="5"/>
      <c r="E59" s="5"/>
      <c r="F59" s="5"/>
      <c r="G59" s="5"/>
      <c r="H59" s="5"/>
    </row>
    <row r="60" spans="1:8" s="50" customFormat="1" x14ac:dyDescent="0.25">
      <c r="A60" s="4">
        <v>1</v>
      </c>
      <c r="B60" s="5" t="s">
        <v>316</v>
      </c>
      <c r="C60" s="8"/>
      <c r="D60" s="5"/>
      <c r="E60" s="5"/>
      <c r="F60" s="5"/>
      <c r="G60" s="5"/>
      <c r="H60" s="5"/>
    </row>
    <row r="61" spans="1:8" s="50" customFormat="1" x14ac:dyDescent="0.25">
      <c r="A61" s="4">
        <v>2</v>
      </c>
      <c r="B61" s="5" t="s">
        <v>317</v>
      </c>
      <c r="C61" s="8"/>
      <c r="D61" s="5"/>
      <c r="E61" s="5"/>
      <c r="F61" s="5"/>
      <c r="G61" s="5"/>
      <c r="H61" s="5"/>
    </row>
    <row r="62" spans="1:8" s="50" customFormat="1" x14ac:dyDescent="0.25">
      <c r="A62" s="4">
        <v>3</v>
      </c>
      <c r="B62" s="5" t="s">
        <v>318</v>
      </c>
      <c r="C62" s="8"/>
      <c r="D62" s="5"/>
      <c r="E62" s="5"/>
      <c r="F62" s="5"/>
      <c r="G62" s="5"/>
      <c r="H62" s="5"/>
    </row>
    <row r="63" spans="1:8" s="50" customFormat="1" x14ac:dyDescent="0.25">
      <c r="A63" s="4">
        <v>4</v>
      </c>
      <c r="B63" s="5" t="s">
        <v>319</v>
      </c>
      <c r="C63" s="8"/>
      <c r="D63" s="5"/>
      <c r="E63" s="5"/>
      <c r="F63" s="5"/>
      <c r="G63" s="5"/>
      <c r="H63" s="5"/>
    </row>
    <row r="64" spans="1:8" s="50" customFormat="1" x14ac:dyDescent="0.25">
      <c r="A64" s="4">
        <v>5</v>
      </c>
      <c r="B64" s="5" t="s">
        <v>320</v>
      </c>
      <c r="C64" s="8"/>
      <c r="D64" s="5"/>
      <c r="E64" s="5"/>
      <c r="F64" s="5"/>
      <c r="G64" s="5"/>
      <c r="H64" s="5"/>
    </row>
    <row r="65" spans="1:8" s="50" customFormat="1" x14ac:dyDescent="0.25">
      <c r="A65" s="4">
        <v>6</v>
      </c>
      <c r="B65" s="5" t="s">
        <v>321</v>
      </c>
      <c r="C65" s="8"/>
      <c r="D65" s="5"/>
      <c r="E65" s="5"/>
      <c r="F65" s="5"/>
      <c r="G65" s="5"/>
      <c r="H65" s="5"/>
    </row>
    <row r="66" spans="1:8" s="50" customFormat="1" x14ac:dyDescent="0.25">
      <c r="A66" s="4">
        <v>7</v>
      </c>
      <c r="B66" s="5" t="s">
        <v>322</v>
      </c>
      <c r="C66" s="8"/>
      <c r="D66" s="5"/>
      <c r="E66" s="5"/>
      <c r="F66" s="5"/>
      <c r="G66" s="5"/>
      <c r="H66" s="5"/>
    </row>
    <row r="67" spans="1:8" s="50" customFormat="1" x14ac:dyDescent="0.25">
      <c r="A67" s="4">
        <v>8</v>
      </c>
      <c r="B67" s="5" t="s">
        <v>323</v>
      </c>
      <c r="C67" s="8"/>
      <c r="D67" s="5"/>
      <c r="E67" s="5"/>
      <c r="F67" s="5"/>
      <c r="G67" s="5"/>
      <c r="H67" s="5"/>
    </row>
    <row r="68" spans="1:8" s="50" customFormat="1" x14ac:dyDescent="0.25">
      <c r="A68" s="4">
        <v>9</v>
      </c>
      <c r="B68" s="5" t="s">
        <v>324</v>
      </c>
      <c r="C68" s="8"/>
      <c r="D68" s="5"/>
      <c r="E68" s="5"/>
      <c r="F68" s="5"/>
      <c r="G68" s="5"/>
      <c r="H68" s="5"/>
    </row>
    <row r="69" spans="1:8" s="50" customFormat="1" x14ac:dyDescent="0.25">
      <c r="A69" s="4">
        <v>10</v>
      </c>
      <c r="B69" s="5" t="s">
        <v>325</v>
      </c>
      <c r="C69" s="8"/>
      <c r="D69" s="5"/>
      <c r="E69" s="5"/>
      <c r="F69" s="5"/>
      <c r="G69" s="5"/>
      <c r="H69" s="5"/>
    </row>
    <row r="70" spans="1:8" s="50" customFormat="1" x14ac:dyDescent="0.25">
      <c r="A70" s="4">
        <v>11</v>
      </c>
      <c r="B70" s="5" t="s">
        <v>326</v>
      </c>
      <c r="C70" s="8"/>
      <c r="D70" s="5"/>
      <c r="E70" s="5"/>
      <c r="F70" s="5"/>
      <c r="G70" s="5"/>
      <c r="H70" s="5"/>
    </row>
    <row r="71" spans="1:8" s="50" customFormat="1" x14ac:dyDescent="0.25">
      <c r="A71" s="4">
        <v>12</v>
      </c>
      <c r="B71" s="5" t="s">
        <v>327</v>
      </c>
      <c r="C71" s="8"/>
      <c r="D71" s="5"/>
      <c r="E71" s="5"/>
      <c r="F71" s="5"/>
      <c r="G71" s="5"/>
      <c r="H71" s="5"/>
    </row>
    <row r="72" spans="1:8" s="50" customFormat="1" x14ac:dyDescent="0.25">
      <c r="A72" s="4">
        <v>13</v>
      </c>
      <c r="B72" s="5" t="s">
        <v>328</v>
      </c>
      <c r="C72" s="8"/>
      <c r="D72" s="5"/>
      <c r="E72" s="5"/>
      <c r="F72" s="5"/>
      <c r="G72" s="5"/>
      <c r="H72" s="5"/>
    </row>
    <row r="73" spans="1:8" s="50" customFormat="1" x14ac:dyDescent="0.25">
      <c r="A73" s="4">
        <v>14</v>
      </c>
      <c r="B73" s="5" t="s">
        <v>329</v>
      </c>
      <c r="C73" s="8"/>
      <c r="D73" s="5"/>
      <c r="E73" s="5"/>
      <c r="F73" s="5"/>
      <c r="G73" s="5"/>
      <c r="H73" s="5"/>
    </row>
    <row r="74" spans="1:8" s="50" customFormat="1" x14ac:dyDescent="0.25">
      <c r="A74" s="4">
        <v>15</v>
      </c>
      <c r="B74" s="5" t="s">
        <v>330</v>
      </c>
      <c r="C74" s="8"/>
      <c r="D74" s="5"/>
      <c r="E74" s="5"/>
      <c r="F74" s="5"/>
      <c r="G74" s="5"/>
      <c r="H74" s="5"/>
    </row>
    <row r="75" spans="1:8" s="50" customFormat="1" x14ac:dyDescent="0.25">
      <c r="A75" s="4">
        <v>16</v>
      </c>
      <c r="B75" s="5" t="s">
        <v>331</v>
      </c>
      <c r="C75" s="8"/>
      <c r="D75" s="5"/>
      <c r="E75" s="5"/>
      <c r="F75" s="5"/>
      <c r="G75" s="5"/>
      <c r="H75" s="5"/>
    </row>
    <row r="76" spans="1:8" s="50" customFormat="1" x14ac:dyDescent="0.25">
      <c r="A76" s="4">
        <v>17</v>
      </c>
      <c r="B76" s="5" t="s">
        <v>332</v>
      </c>
      <c r="C76" s="8"/>
      <c r="D76" s="5"/>
      <c r="E76" s="5"/>
      <c r="F76" s="5"/>
      <c r="G76" s="5"/>
      <c r="H76" s="5"/>
    </row>
    <row r="77" spans="1:8" s="50" customFormat="1" x14ac:dyDescent="0.25">
      <c r="A77" s="4">
        <v>18</v>
      </c>
      <c r="B77" s="5" t="s">
        <v>333</v>
      </c>
      <c r="C77" s="8"/>
      <c r="D77" s="5"/>
      <c r="E77" s="5"/>
      <c r="F77" s="5"/>
      <c r="G77" s="5"/>
      <c r="H77" s="5"/>
    </row>
    <row r="78" spans="1:8" s="50" customFormat="1" x14ac:dyDescent="0.25">
      <c r="A78" s="4">
        <v>19</v>
      </c>
      <c r="B78" s="5" t="s">
        <v>334</v>
      </c>
      <c r="C78" s="8"/>
      <c r="D78" s="5"/>
      <c r="E78" s="5"/>
      <c r="F78" s="5"/>
      <c r="G78" s="5"/>
      <c r="H78" s="5"/>
    </row>
    <row r="79" spans="1:8" s="50" customFormat="1" x14ac:dyDescent="0.25">
      <c r="A79" s="4">
        <v>20</v>
      </c>
      <c r="B79" s="5" t="s">
        <v>335</v>
      </c>
      <c r="C79" s="8"/>
      <c r="D79" s="5"/>
      <c r="E79" s="5"/>
      <c r="F79" s="5"/>
      <c r="G79" s="5"/>
      <c r="H79" s="5"/>
    </row>
    <row r="80" spans="1:8" s="50" customFormat="1" x14ac:dyDescent="0.25">
      <c r="A80" s="4">
        <v>21</v>
      </c>
      <c r="B80" s="5" t="s">
        <v>336</v>
      </c>
      <c r="C80" s="8"/>
      <c r="D80" s="5"/>
      <c r="E80" s="5"/>
      <c r="F80" s="5"/>
      <c r="G80" s="5"/>
      <c r="H80" s="5"/>
    </row>
    <row r="81" spans="1:8" s="50" customFormat="1" x14ac:dyDescent="0.25">
      <c r="A81" s="324" t="s">
        <v>337</v>
      </c>
      <c r="B81" s="326"/>
      <c r="C81" s="8"/>
      <c r="D81" s="5"/>
      <c r="E81" s="5"/>
      <c r="F81" s="5"/>
      <c r="G81" s="5"/>
      <c r="H81" s="5"/>
    </row>
    <row r="82" spans="1:8" s="50" customFormat="1" x14ac:dyDescent="0.25">
      <c r="A82" s="4">
        <v>1</v>
      </c>
      <c r="B82" s="5" t="s">
        <v>338</v>
      </c>
      <c r="C82" s="8"/>
      <c r="D82" s="5"/>
      <c r="E82" s="5"/>
      <c r="F82" s="5"/>
      <c r="G82" s="5"/>
      <c r="H82" s="5"/>
    </row>
    <row r="83" spans="1:8" s="50" customFormat="1" x14ac:dyDescent="0.25">
      <c r="A83" s="4">
        <v>2</v>
      </c>
      <c r="B83" s="5" t="s">
        <v>339</v>
      </c>
      <c r="C83" s="8"/>
      <c r="D83" s="5"/>
      <c r="E83" s="5"/>
      <c r="F83" s="5"/>
      <c r="G83" s="5"/>
      <c r="H83" s="5"/>
    </row>
    <row r="84" spans="1:8" s="50" customFormat="1" x14ac:dyDescent="0.25">
      <c r="A84" s="4">
        <v>3</v>
      </c>
      <c r="B84" s="5" t="s">
        <v>340</v>
      </c>
      <c r="C84" s="8"/>
      <c r="D84" s="5"/>
      <c r="E84" s="5"/>
      <c r="F84" s="5"/>
      <c r="G84" s="5"/>
      <c r="H84" s="5"/>
    </row>
    <row r="85" spans="1:8" s="50" customFormat="1" x14ac:dyDescent="0.25">
      <c r="A85" s="4">
        <v>4</v>
      </c>
      <c r="B85" s="5" t="s">
        <v>341</v>
      </c>
      <c r="C85" s="8"/>
      <c r="D85" s="5"/>
      <c r="E85" s="5"/>
      <c r="F85" s="5"/>
      <c r="G85" s="5"/>
      <c r="H85" s="5"/>
    </row>
    <row r="86" spans="1:8" s="50" customFormat="1" x14ac:dyDescent="0.25">
      <c r="A86" s="324" t="s">
        <v>342</v>
      </c>
      <c r="B86" s="326"/>
      <c r="C86" s="8"/>
      <c r="D86" s="5"/>
      <c r="E86" s="5"/>
      <c r="F86" s="5"/>
      <c r="G86" s="5"/>
      <c r="H86" s="5"/>
    </row>
    <row r="87" spans="1:8" s="50" customFormat="1" ht="45" x14ac:dyDescent="0.25">
      <c r="A87" s="4">
        <v>1</v>
      </c>
      <c r="B87" s="62" t="s">
        <v>343</v>
      </c>
      <c r="C87" s="8"/>
      <c r="D87" s="5"/>
      <c r="E87" s="5"/>
      <c r="F87" s="5"/>
      <c r="G87" s="5"/>
      <c r="H87" s="5"/>
    </row>
    <row r="88" spans="1:8" s="50" customFormat="1" ht="30" x14ac:dyDescent="0.25">
      <c r="A88" s="4">
        <v>2</v>
      </c>
      <c r="B88" s="62" t="s">
        <v>344</v>
      </c>
      <c r="C88" s="8"/>
      <c r="D88" s="5"/>
      <c r="E88" s="5"/>
      <c r="F88" s="5"/>
      <c r="G88" s="5"/>
      <c r="H88" s="5"/>
    </row>
    <row r="89" spans="1:8" s="50" customFormat="1" x14ac:dyDescent="0.25">
      <c r="A89" s="4">
        <v>3</v>
      </c>
      <c r="B89" s="62" t="s">
        <v>345</v>
      </c>
      <c r="C89" s="8"/>
      <c r="D89" s="5"/>
      <c r="E89" s="5"/>
      <c r="F89" s="5"/>
      <c r="G89" s="5"/>
      <c r="H89" s="5"/>
    </row>
    <row r="90" spans="1:8" s="50" customFormat="1" ht="30" x14ac:dyDescent="0.25">
      <c r="A90" s="4">
        <v>4</v>
      </c>
      <c r="B90" s="62" t="s">
        <v>346</v>
      </c>
      <c r="C90" s="8"/>
      <c r="D90" s="5"/>
      <c r="E90" s="5"/>
      <c r="F90" s="5"/>
      <c r="G90" s="5"/>
      <c r="H90" s="5"/>
    </row>
    <row r="91" spans="1:8" s="50" customFormat="1" ht="30" x14ac:dyDescent="0.25">
      <c r="A91" s="4">
        <v>5</v>
      </c>
      <c r="B91" s="62" t="s">
        <v>347</v>
      </c>
      <c r="C91" s="8"/>
      <c r="D91" s="5"/>
      <c r="E91" s="5"/>
      <c r="F91" s="5"/>
      <c r="G91" s="5"/>
      <c r="H91" s="5"/>
    </row>
    <row r="92" spans="1:8" s="50" customFormat="1" x14ac:dyDescent="0.25">
      <c r="A92" s="4">
        <v>6</v>
      </c>
      <c r="B92" s="62" t="s">
        <v>348</v>
      </c>
      <c r="C92" s="8"/>
      <c r="D92" s="5"/>
      <c r="E92" s="5"/>
      <c r="F92" s="5"/>
      <c r="G92" s="5"/>
      <c r="H92" s="5"/>
    </row>
    <row r="93" spans="1:8" s="50" customFormat="1" ht="30" x14ac:dyDescent="0.25">
      <c r="A93" s="4">
        <v>7</v>
      </c>
      <c r="B93" s="62" t="s">
        <v>349</v>
      </c>
      <c r="C93" s="8"/>
      <c r="D93" s="5"/>
      <c r="E93" s="5"/>
      <c r="F93" s="5"/>
      <c r="G93" s="5"/>
      <c r="H93" s="5"/>
    </row>
    <row r="94" spans="1:8" s="50" customFormat="1" ht="30" x14ac:dyDescent="0.25">
      <c r="A94" s="4">
        <v>8</v>
      </c>
      <c r="B94" s="62" t="s">
        <v>350</v>
      </c>
      <c r="C94" s="8"/>
      <c r="D94" s="5"/>
      <c r="E94" s="5"/>
      <c r="F94" s="5"/>
      <c r="G94" s="5"/>
      <c r="H94" s="5"/>
    </row>
    <row r="95" spans="1:8" s="50" customFormat="1" ht="30" x14ac:dyDescent="0.25">
      <c r="A95" s="4">
        <v>9</v>
      </c>
      <c r="B95" s="62" t="s">
        <v>351</v>
      </c>
      <c r="C95" s="8"/>
      <c r="D95" s="5"/>
      <c r="E95" s="5"/>
      <c r="F95" s="5"/>
      <c r="G95" s="5"/>
      <c r="H95" s="5"/>
    </row>
    <row r="96" spans="1:8" s="50" customFormat="1" x14ac:dyDescent="0.25">
      <c r="A96" s="324" t="s">
        <v>352</v>
      </c>
      <c r="B96" s="326"/>
      <c r="C96" s="8"/>
      <c r="D96" s="5"/>
      <c r="E96" s="5"/>
      <c r="F96" s="5"/>
      <c r="G96" s="5"/>
      <c r="H96" s="5"/>
    </row>
    <row r="97" spans="1:8" s="50" customFormat="1" x14ac:dyDescent="0.25">
      <c r="A97" s="4">
        <v>1</v>
      </c>
      <c r="B97" s="62" t="s">
        <v>353</v>
      </c>
      <c r="C97" s="8"/>
      <c r="D97" s="5"/>
      <c r="E97" s="5"/>
      <c r="F97" s="5"/>
      <c r="G97" s="5"/>
      <c r="H97" s="5"/>
    </row>
    <row r="98" spans="1:8" s="50" customFormat="1" x14ac:dyDescent="0.25">
      <c r="A98" s="4">
        <v>2</v>
      </c>
      <c r="B98" s="62" t="s">
        <v>354</v>
      </c>
      <c r="C98" s="8"/>
      <c r="D98" s="5"/>
      <c r="E98" s="5"/>
      <c r="F98" s="5"/>
      <c r="G98" s="5"/>
      <c r="H98" s="5"/>
    </row>
    <row r="99" spans="1:8" s="50" customFormat="1" ht="30" x14ac:dyDescent="0.25">
      <c r="A99" s="4">
        <v>3</v>
      </c>
      <c r="B99" s="62" t="s">
        <v>355</v>
      </c>
      <c r="C99" s="8"/>
      <c r="D99" s="5"/>
      <c r="E99" s="5"/>
      <c r="F99" s="5"/>
      <c r="G99" s="5"/>
      <c r="H99" s="5"/>
    </row>
    <row r="100" spans="1:8" s="50" customFormat="1" ht="30" x14ac:dyDescent="0.25">
      <c r="A100" s="4">
        <v>4</v>
      </c>
      <c r="B100" s="62" t="s">
        <v>356</v>
      </c>
      <c r="C100" s="8"/>
      <c r="D100" s="5"/>
      <c r="E100" s="5"/>
      <c r="F100" s="5"/>
      <c r="G100" s="5"/>
      <c r="H100" s="5"/>
    </row>
    <row r="101" spans="1:8" s="50" customFormat="1" x14ac:dyDescent="0.25">
      <c r="A101" s="324" t="s">
        <v>357</v>
      </c>
      <c r="B101" s="326"/>
      <c r="C101" s="8"/>
      <c r="D101" s="5"/>
      <c r="E101" s="5"/>
      <c r="F101" s="5"/>
      <c r="G101" s="5"/>
      <c r="H101" s="5"/>
    </row>
    <row r="102" spans="1:8" s="50" customFormat="1" ht="30" x14ac:dyDescent="0.25">
      <c r="A102" s="4">
        <v>1</v>
      </c>
      <c r="B102" s="62" t="s">
        <v>358</v>
      </c>
      <c r="C102" s="8"/>
      <c r="D102" s="5"/>
      <c r="E102" s="5"/>
      <c r="F102" s="5"/>
      <c r="G102" s="5"/>
      <c r="H102" s="5"/>
    </row>
    <row r="103" spans="1:8" s="50" customFormat="1" x14ac:dyDescent="0.25">
      <c r="A103" s="4">
        <v>2</v>
      </c>
      <c r="B103" s="62" t="s">
        <v>359</v>
      </c>
      <c r="C103" s="8"/>
      <c r="D103" s="5"/>
      <c r="E103" s="5"/>
      <c r="F103" s="5"/>
      <c r="G103" s="5"/>
      <c r="H103" s="5"/>
    </row>
    <row r="104" spans="1:8" s="50" customFormat="1" x14ac:dyDescent="0.25">
      <c r="A104" s="4">
        <v>3</v>
      </c>
      <c r="B104" s="62" t="s">
        <v>360</v>
      </c>
      <c r="C104" s="8"/>
      <c r="D104" s="5"/>
      <c r="E104" s="5"/>
      <c r="F104" s="5"/>
      <c r="G104" s="5"/>
      <c r="H104" s="5"/>
    </row>
    <row r="105" spans="1:8" s="50" customFormat="1" x14ac:dyDescent="0.25">
      <c r="A105" s="4">
        <v>4</v>
      </c>
      <c r="B105" s="62" t="s">
        <v>361</v>
      </c>
      <c r="C105" s="8"/>
      <c r="D105" s="5"/>
      <c r="E105" s="5"/>
      <c r="F105" s="5"/>
      <c r="G105" s="5"/>
      <c r="H105" s="5"/>
    </row>
    <row r="106" spans="1:8" s="50" customFormat="1" x14ac:dyDescent="0.25">
      <c r="A106" s="4">
        <v>5</v>
      </c>
      <c r="B106" s="62" t="s">
        <v>362</v>
      </c>
      <c r="C106" s="8"/>
      <c r="D106" s="5"/>
      <c r="E106" s="5"/>
      <c r="F106" s="5"/>
      <c r="G106" s="5"/>
      <c r="H106" s="5"/>
    </row>
    <row r="107" spans="1:8" x14ac:dyDescent="0.25">
      <c r="A107" s="48" t="s">
        <v>91</v>
      </c>
      <c r="B107" s="8" t="s">
        <v>92</v>
      </c>
      <c r="C107" s="8"/>
      <c r="D107" s="5"/>
      <c r="E107" s="5"/>
      <c r="F107" s="5"/>
      <c r="G107" s="5"/>
      <c r="H107" s="5"/>
    </row>
    <row r="108" spans="1:8" x14ac:dyDescent="0.25">
      <c r="A108" s="4">
        <v>1</v>
      </c>
      <c r="B108" s="5" t="s">
        <v>363</v>
      </c>
      <c r="C108" s="5"/>
      <c r="D108" s="5"/>
      <c r="E108" s="5"/>
      <c r="F108" s="5"/>
      <c r="G108" s="5"/>
      <c r="H108" s="5"/>
    </row>
    <row r="109" spans="1:8" s="50" customFormat="1" x14ac:dyDescent="0.25">
      <c r="A109" s="4">
        <v>2</v>
      </c>
      <c r="B109" s="5" t="s">
        <v>368</v>
      </c>
      <c r="C109" s="5"/>
      <c r="D109" s="5"/>
      <c r="E109" s="5"/>
      <c r="F109" s="5"/>
      <c r="G109" s="5"/>
      <c r="H109" s="5"/>
    </row>
    <row r="110" spans="1:8" x14ac:dyDescent="0.25">
      <c r="A110" s="48" t="s">
        <v>93</v>
      </c>
      <c r="B110" s="8" t="s">
        <v>30</v>
      </c>
      <c r="C110" s="8"/>
      <c r="D110" s="5"/>
      <c r="E110" s="5"/>
      <c r="F110" s="5"/>
      <c r="G110" s="5"/>
      <c r="H110" s="5"/>
    </row>
    <row r="111" spans="1:8" ht="33" customHeight="1" x14ac:dyDescent="0.25">
      <c r="A111" s="48">
        <v>1</v>
      </c>
      <c r="B111" s="62" t="s">
        <v>364</v>
      </c>
      <c r="C111" s="5"/>
      <c r="D111" s="5"/>
      <c r="E111" s="5"/>
      <c r="F111" s="5"/>
      <c r="G111" s="5"/>
      <c r="H111" s="5"/>
    </row>
    <row r="112" spans="1:8" x14ac:dyDescent="0.25">
      <c r="A112" s="48" t="s">
        <v>94</v>
      </c>
      <c r="B112" s="8" t="s">
        <v>31</v>
      </c>
      <c r="C112" s="20"/>
      <c r="D112" s="5"/>
      <c r="E112" s="5"/>
      <c r="F112" s="5"/>
      <c r="G112" s="5"/>
      <c r="H112" s="5"/>
    </row>
    <row r="113" spans="1:8" s="50" customFormat="1" x14ac:dyDescent="0.25">
      <c r="A113" s="4">
        <v>1</v>
      </c>
      <c r="B113" s="10" t="s">
        <v>365</v>
      </c>
      <c r="C113" s="20"/>
      <c r="D113" s="5"/>
      <c r="E113" s="5"/>
      <c r="F113" s="5"/>
      <c r="G113" s="5"/>
      <c r="H113" s="5"/>
    </row>
    <row r="114" spans="1:8" s="50" customFormat="1" ht="26.25" x14ac:dyDescent="0.25">
      <c r="A114" s="4">
        <v>2</v>
      </c>
      <c r="B114" s="10" t="s">
        <v>366</v>
      </c>
      <c r="C114" s="20"/>
      <c r="D114" s="5"/>
      <c r="E114" s="5"/>
      <c r="F114" s="5"/>
      <c r="G114" s="5"/>
      <c r="H114" s="5"/>
    </row>
    <row r="115" spans="1:8" ht="75" x14ac:dyDescent="0.25">
      <c r="A115" s="4">
        <v>3</v>
      </c>
      <c r="B115" s="62" t="s">
        <v>367</v>
      </c>
      <c r="C115" s="5"/>
      <c r="D115" s="5"/>
      <c r="E115" s="5"/>
      <c r="F115" s="5"/>
      <c r="G115" s="5"/>
      <c r="H115" s="5"/>
    </row>
    <row r="116" spans="1:8" x14ac:dyDescent="0.25">
      <c r="A116" s="51" t="s">
        <v>95</v>
      </c>
      <c r="B116" s="8" t="s">
        <v>369</v>
      </c>
      <c r="C116" s="8"/>
      <c r="D116" s="5"/>
      <c r="E116" s="5"/>
      <c r="F116" s="5"/>
      <c r="G116" s="5"/>
      <c r="H116" s="5"/>
    </row>
    <row r="117" spans="1:8" x14ac:dyDescent="0.25">
      <c r="A117" s="4">
        <v>1</v>
      </c>
      <c r="B117" s="5" t="s">
        <v>370</v>
      </c>
      <c r="C117" s="5"/>
      <c r="D117" s="5"/>
      <c r="E117" s="5"/>
      <c r="F117" s="5"/>
      <c r="G117" s="5"/>
      <c r="H117" s="5"/>
    </row>
    <row r="118" spans="1:8" s="52" customFormat="1" x14ac:dyDescent="0.25">
      <c r="A118" s="4"/>
      <c r="B118" s="5"/>
      <c r="C118" s="5"/>
      <c r="D118" s="5"/>
      <c r="E118" s="5"/>
      <c r="F118" s="5"/>
      <c r="G118" s="5"/>
      <c r="H118" s="5"/>
    </row>
    <row r="119" spans="1:8" s="52" customFormat="1" x14ac:dyDescent="0.25">
      <c r="A119" s="4"/>
      <c r="B119" s="5"/>
      <c r="C119" s="5"/>
      <c r="D119" s="5"/>
      <c r="E119" s="5"/>
      <c r="F119" s="5"/>
      <c r="G119" s="5"/>
      <c r="H119" s="5"/>
    </row>
    <row r="120" spans="1:8" s="52" customFormat="1" x14ac:dyDescent="0.25">
      <c r="A120" s="4"/>
      <c r="B120" s="5"/>
      <c r="C120" s="5"/>
      <c r="D120" s="5"/>
      <c r="E120" s="5"/>
      <c r="F120" s="5"/>
      <c r="G120" s="5"/>
      <c r="H120" s="5"/>
    </row>
    <row r="121" spans="1:8" s="52" customFormat="1" x14ac:dyDescent="0.25">
      <c r="A121" s="4"/>
      <c r="B121" s="5"/>
      <c r="C121" s="5"/>
      <c r="D121" s="5"/>
      <c r="E121" s="5"/>
      <c r="F121" s="5"/>
      <c r="G121" s="5"/>
      <c r="H121" s="5"/>
    </row>
    <row r="122" spans="1:8" s="52" customFormat="1" x14ac:dyDescent="0.25">
      <c r="A122" s="4"/>
      <c r="B122" s="5"/>
      <c r="C122" s="5"/>
      <c r="D122" s="5"/>
      <c r="E122" s="5"/>
      <c r="F122" s="5"/>
      <c r="G122" s="5"/>
      <c r="H122" s="5"/>
    </row>
    <row r="123" spans="1:8" s="52" customFormat="1" x14ac:dyDescent="0.25">
      <c r="A123" s="4"/>
      <c r="B123" s="5"/>
      <c r="C123" s="5"/>
      <c r="D123" s="5"/>
      <c r="E123" s="5"/>
      <c r="F123" s="5"/>
      <c r="G123" s="5"/>
      <c r="H123" s="5"/>
    </row>
    <row r="124" spans="1:8" s="52" customFormat="1" x14ac:dyDescent="0.25">
      <c r="A124" s="4"/>
      <c r="B124" s="5"/>
      <c r="C124" s="5"/>
      <c r="D124" s="5"/>
      <c r="E124" s="5"/>
      <c r="F124" s="5"/>
      <c r="G124" s="5"/>
      <c r="H124" s="5"/>
    </row>
    <row r="125" spans="1:8" s="52" customFormat="1" x14ac:dyDescent="0.25">
      <c r="A125" s="4"/>
      <c r="B125" s="5"/>
      <c r="C125" s="5"/>
      <c r="D125" s="5"/>
      <c r="E125" s="5"/>
      <c r="F125" s="5"/>
      <c r="G125" s="5"/>
      <c r="H125" s="5"/>
    </row>
    <row r="126" spans="1:8" x14ac:dyDescent="0.25">
      <c r="A126" s="5"/>
      <c r="B126" s="49" t="s">
        <v>96</v>
      </c>
      <c r="C126" s="7"/>
      <c r="D126" s="5"/>
      <c r="E126" s="5"/>
      <c r="F126" s="5"/>
      <c r="G126" s="5"/>
      <c r="H126" s="5"/>
    </row>
    <row r="127" spans="1:8" x14ac:dyDescent="0.25">
      <c r="A127" s="50"/>
      <c r="B127" s="50"/>
    </row>
    <row r="128" spans="1:8" x14ac:dyDescent="0.25">
      <c r="A128" s="50"/>
      <c r="B128" s="50"/>
    </row>
  </sheetData>
  <mergeCells count="14">
    <mergeCell ref="A3:E3"/>
    <mergeCell ref="A4:E4"/>
    <mergeCell ref="C7:C8"/>
    <mergeCell ref="H7:H8"/>
    <mergeCell ref="A5:H5"/>
    <mergeCell ref="A7:A8"/>
    <mergeCell ref="B7:B8"/>
    <mergeCell ref="D7:F7"/>
    <mergeCell ref="G7:G8"/>
    <mergeCell ref="A59:B59"/>
    <mergeCell ref="A81:B81"/>
    <mergeCell ref="A86:B86"/>
    <mergeCell ref="A96:B96"/>
    <mergeCell ref="A101:B101"/>
  </mergeCells>
  <pageMargins left="0.27" right="0.24" top="0.43" bottom="0.35" header="0.3" footer="0.2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8</vt:i4>
      </vt:variant>
    </vt:vector>
  </HeadingPairs>
  <TitlesOfParts>
    <vt:vector size="23" baseType="lpstr">
      <vt:lpstr>Bieu 1A</vt:lpstr>
      <vt:lpstr>Bieu 1B</vt:lpstr>
      <vt:lpstr>Bieu 1C</vt:lpstr>
      <vt:lpstr>Bieu 1D</vt:lpstr>
      <vt:lpstr>Bieu 1E</vt:lpstr>
      <vt:lpstr>Bieu 1A (2)</vt:lpstr>
      <vt:lpstr>Bieu 1B (2)</vt:lpstr>
      <vt:lpstr>Bieu 2A</vt:lpstr>
      <vt:lpstr>Bieu 2B</vt:lpstr>
      <vt:lpstr>Bieu 2C</vt:lpstr>
      <vt:lpstr>Bieu 2D</vt:lpstr>
      <vt:lpstr>Bieu 2E</vt:lpstr>
      <vt:lpstr>BIEU1D</vt:lpstr>
      <vt:lpstr>BIEU1E</vt:lpstr>
      <vt:lpstr>DVC</vt:lpstr>
      <vt:lpstr>'Bieu 1A'!Print_Titles</vt:lpstr>
      <vt:lpstr>'Bieu 1A (2)'!Print_Titles</vt:lpstr>
      <vt:lpstr>'Bieu 1B'!Print_Titles</vt:lpstr>
      <vt:lpstr>'Bieu 1B (2)'!Print_Titles</vt:lpstr>
      <vt:lpstr>'Bieu 1C'!Print_Titles</vt:lpstr>
      <vt:lpstr>'Bieu 2A'!Print_Titles</vt:lpstr>
      <vt:lpstr>'Bieu 2D'!Print_Titles</vt:lpstr>
      <vt:lpstr>'Bieu 2E'!Print_Titles</vt:lpstr>
    </vt:vector>
  </TitlesOfParts>
  <Company>HUNGPHUC JSC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HUNGPHUC JSC</dc:creator>
  <cp:lastModifiedBy>Windows User</cp:lastModifiedBy>
  <cp:lastPrinted>2019-05-15T16:54:56Z</cp:lastPrinted>
  <dcterms:created xsi:type="dcterms:W3CDTF">2017-10-11T02:46:41Z</dcterms:created>
  <dcterms:modified xsi:type="dcterms:W3CDTF">2019-08-16T03:32:22Z</dcterms:modified>
</cp:coreProperties>
</file>