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Ư\NĂM 2018\Công văn đi\BÁO CÁO\BÁO CÁO THƯỜNG KỲ TTHCC\thang 6\"/>
    </mc:Choice>
  </mc:AlternateContent>
  <bookViews>
    <workbookView xWindow="0" yWindow="0" windowWidth="20490" windowHeight="7575" tabRatio="648" activeTab="5"/>
  </bookViews>
  <sheets>
    <sheet name="Bieu 1A" sheetId="4" r:id="rId1"/>
    <sheet name="Bieu 1B" sheetId="5" r:id="rId2"/>
    <sheet name="Bieu 1C" sheetId="8" r:id="rId3"/>
    <sheet name="Bieu 1D" sheetId="12" r:id="rId4"/>
    <sheet name="Bieu 1E" sheetId="13" r:id="rId5"/>
    <sheet name="Bieu 1A (2)" sheetId="14" r:id="rId6"/>
    <sheet name="Bieu 1B (2)" sheetId="15" r:id="rId7"/>
    <sheet name="Bieu 2A" sheetId="6" state="hidden" r:id="rId8"/>
    <sheet name="Bieu 2B" sheetId="3" state="hidden" r:id="rId9"/>
    <sheet name="Bieu 2C" sheetId="9" state="hidden" r:id="rId10"/>
    <sheet name="Bieu 2D" sheetId="10" state="hidden" r:id="rId11"/>
    <sheet name="Bieu 2E" sheetId="11" state="hidden" r:id="rId12"/>
  </sheets>
  <definedNames>
    <definedName name="_xlnm.Print_Titles" localSheetId="0">'Bieu 1A'!$5:$8</definedName>
    <definedName name="_xlnm.Print_Titles" localSheetId="5">'Bieu 1A (2)'!$5:$8</definedName>
    <definedName name="_xlnm.Print_Titles" localSheetId="1">'Bieu 1B'!$5:$8</definedName>
    <definedName name="_xlnm.Print_Titles" localSheetId="6">'Bieu 1B (2)'!$5:$8</definedName>
    <definedName name="_xlnm.Print_Titles" localSheetId="2">'Bieu 1C'!$5:$8</definedName>
    <definedName name="_xlnm.Print_Titles" localSheetId="7">'Bieu 2A'!$7:$9</definedName>
    <definedName name="_xlnm.Print_Titles" localSheetId="10">'Bieu 2D'!$7:$10</definedName>
    <definedName name="_xlnm.Print_Titles" localSheetId="11">'Bieu 2E'!$8:$11</definedName>
  </definedNames>
  <calcPr calcId="162913"/>
</workbook>
</file>

<file path=xl/calcChain.xml><?xml version="1.0" encoding="utf-8"?>
<calcChain xmlns="http://schemas.openxmlformats.org/spreadsheetml/2006/main">
  <c r="G31" i="14" l="1"/>
  <c r="G30" i="14"/>
  <c r="F25" i="14"/>
  <c r="F26" i="14"/>
  <c r="F27" i="14"/>
  <c r="F28" i="14"/>
  <c r="F24" i="14"/>
  <c r="F11" i="14"/>
  <c r="F12" i="14"/>
  <c r="F13" i="14"/>
  <c r="F14" i="14"/>
  <c r="F15" i="14"/>
  <c r="F16" i="14"/>
  <c r="F17" i="14"/>
  <c r="F18" i="14"/>
  <c r="F19" i="14"/>
  <c r="F20" i="14"/>
  <c r="F21" i="14"/>
  <c r="F22" i="14"/>
  <c r="F10" i="14"/>
  <c r="U37" i="13" l="1"/>
  <c r="Q31" i="13"/>
  <c r="U40" i="13"/>
  <c r="O30" i="4" l="1"/>
  <c r="X58" i="13" l="1"/>
  <c r="I56" i="13"/>
  <c r="T50" i="13"/>
  <c r="P50" i="13"/>
  <c r="L50" i="13"/>
  <c r="H50" i="13"/>
  <c r="P44" i="13"/>
  <c r="L44" i="13"/>
  <c r="H44" i="13"/>
  <c r="E44" i="13"/>
  <c r="U38" i="13"/>
  <c r="T38" i="13"/>
  <c r="P38" i="13"/>
  <c r="L38" i="13"/>
  <c r="H38" i="13"/>
  <c r="D38" i="13"/>
  <c r="U35" i="13"/>
  <c r="T35" i="13"/>
  <c r="P35" i="13"/>
  <c r="M35" i="13"/>
  <c r="L35" i="13"/>
  <c r="H35" i="13"/>
  <c r="E35" i="13"/>
  <c r="D35" i="13"/>
  <c r="T32" i="13"/>
  <c r="P32" i="13"/>
  <c r="L32" i="13"/>
  <c r="H32" i="13"/>
  <c r="D32" i="13"/>
  <c r="U29" i="13"/>
  <c r="T29" i="13"/>
  <c r="P29" i="13"/>
  <c r="M29" i="13"/>
  <c r="L29" i="13"/>
  <c r="H29" i="13"/>
  <c r="E29" i="13"/>
  <c r="D29" i="13"/>
  <c r="U23" i="13"/>
  <c r="T23" i="13"/>
  <c r="P23" i="13"/>
  <c r="M23" i="13"/>
  <c r="L23" i="13"/>
  <c r="I23" i="13"/>
  <c r="H23" i="13"/>
  <c r="E23" i="13"/>
  <c r="D23" i="13"/>
  <c r="W20" i="13"/>
  <c r="U20" i="13"/>
  <c r="T20" i="13"/>
  <c r="S20" i="13"/>
  <c r="Q20" i="13"/>
  <c r="P20" i="13"/>
  <c r="O20" i="13"/>
  <c r="M20" i="13"/>
  <c r="L20" i="13"/>
  <c r="K20" i="13"/>
  <c r="I20" i="13"/>
  <c r="H20" i="13"/>
  <c r="G20" i="13"/>
  <c r="E20" i="13"/>
  <c r="F20" i="13"/>
  <c r="J20" i="13"/>
  <c r="N20" i="13"/>
  <c r="R20" i="13"/>
  <c r="V20" i="13"/>
  <c r="D20" i="13"/>
  <c r="T17" i="13"/>
  <c r="P17" i="13"/>
  <c r="L17" i="13"/>
  <c r="H17" i="13"/>
  <c r="W14" i="13"/>
  <c r="U14" i="13"/>
  <c r="T14" i="13"/>
  <c r="S14" i="13"/>
  <c r="Q14" i="13"/>
  <c r="P14" i="13"/>
  <c r="O14" i="13"/>
  <c r="M14" i="13"/>
  <c r="L14" i="13"/>
  <c r="K14" i="13"/>
  <c r="I14" i="13"/>
  <c r="H14" i="13"/>
  <c r="G14" i="13"/>
  <c r="E14" i="13"/>
  <c r="F14" i="13"/>
  <c r="J14" i="13"/>
  <c r="N14" i="13"/>
  <c r="R14" i="13"/>
  <c r="V14" i="13"/>
  <c r="U56" i="13"/>
  <c r="U47" i="13"/>
  <c r="Q53" i="13" l="1"/>
  <c r="M53" i="13"/>
  <c r="I53" i="13"/>
  <c r="D53" i="13"/>
  <c r="U53" i="13"/>
  <c r="Q40" i="13" l="1"/>
  <c r="U55" i="13" l="1"/>
  <c r="I55" i="13"/>
  <c r="U28" i="13"/>
  <c r="D56" i="13"/>
  <c r="V44" i="13" l="1"/>
  <c r="R44" i="13"/>
  <c r="N44" i="13"/>
  <c r="J44" i="13"/>
  <c r="I31" i="13"/>
  <c r="I32" i="13" s="1"/>
  <c r="P9" i="12"/>
  <c r="D23" i="4"/>
  <c r="E23" i="4"/>
  <c r="G23" i="4"/>
  <c r="H23" i="4"/>
  <c r="I23" i="4"/>
  <c r="K23" i="4"/>
  <c r="L23" i="4"/>
  <c r="M23" i="4"/>
  <c r="N23" i="4"/>
  <c r="O23" i="4"/>
  <c r="C17" i="8"/>
  <c r="K25" i="15" l="1"/>
  <c r="L25" i="15"/>
  <c r="M25" i="15"/>
  <c r="N25" i="15"/>
  <c r="O25" i="15"/>
  <c r="G25" i="15"/>
  <c r="H25" i="15"/>
  <c r="I25" i="15"/>
  <c r="J28" i="14"/>
  <c r="J25" i="14" l="1"/>
  <c r="J24" i="14"/>
  <c r="J26" i="14"/>
  <c r="J27" i="14"/>
  <c r="C24" i="14" l="1"/>
  <c r="T26" i="13"/>
  <c r="P26" i="13"/>
  <c r="L26" i="13"/>
  <c r="H26" i="13"/>
  <c r="U34" i="13"/>
  <c r="M34" i="13"/>
  <c r="I34" i="13"/>
  <c r="U43" i="13"/>
  <c r="T44" i="13"/>
  <c r="Q43" i="13"/>
  <c r="M43" i="13"/>
  <c r="I43" i="13"/>
  <c r="T53" i="13"/>
  <c r="P53" i="13"/>
  <c r="Q52" i="13"/>
  <c r="R53" i="13" s="1"/>
  <c r="L53" i="13"/>
  <c r="M52" i="13"/>
  <c r="I52" i="13"/>
  <c r="H53" i="13"/>
  <c r="T47" i="13"/>
  <c r="U46" i="13"/>
  <c r="Q46" i="13"/>
  <c r="P47" i="13"/>
  <c r="M46" i="13"/>
  <c r="M47" i="13" s="1"/>
  <c r="L47" i="13"/>
  <c r="I46" i="13"/>
  <c r="H47" i="13"/>
  <c r="F58" i="13"/>
  <c r="G58" i="13"/>
  <c r="H58" i="13"/>
  <c r="J58" i="13"/>
  <c r="K58" i="13"/>
  <c r="L58" i="13"/>
  <c r="O58" i="13"/>
  <c r="P58" i="13"/>
  <c r="R58" i="13"/>
  <c r="S58" i="13"/>
  <c r="T58" i="13"/>
  <c r="V58" i="13"/>
  <c r="W58" i="13"/>
  <c r="T41" i="13"/>
  <c r="P41" i="13"/>
  <c r="N40" i="13"/>
  <c r="N41" i="13" s="1"/>
  <c r="M41" i="13"/>
  <c r="H41" i="13"/>
  <c r="I40" i="13"/>
  <c r="D17" i="13"/>
  <c r="E16" i="13"/>
  <c r="D58" i="13"/>
  <c r="U31" i="13"/>
  <c r="U32" i="13" s="1"/>
  <c r="M31" i="13"/>
  <c r="Q28" i="13"/>
  <c r="M28" i="13"/>
  <c r="N29" i="13" s="1"/>
  <c r="I28" i="13"/>
  <c r="U49" i="13"/>
  <c r="Q49" i="13"/>
  <c r="Q50" i="13" s="1"/>
  <c r="M49" i="13"/>
  <c r="M50" i="13" s="1"/>
  <c r="I49" i="13"/>
  <c r="T56" i="13"/>
  <c r="P56" i="13"/>
  <c r="L56" i="13"/>
  <c r="H56" i="13"/>
  <c r="V38" i="13"/>
  <c r="M37" i="13"/>
  <c r="I37" i="13"/>
  <c r="I38" i="13" s="1"/>
  <c r="G38" i="13"/>
  <c r="E37" i="13"/>
  <c r="E38" i="13" s="1"/>
  <c r="C58" i="13"/>
  <c r="E55" i="13"/>
  <c r="M56" i="13"/>
  <c r="Q56" i="13"/>
  <c r="E53" i="13"/>
  <c r="N53" i="13"/>
  <c r="E49" i="13"/>
  <c r="E50" i="13" s="1"/>
  <c r="D50" i="13"/>
  <c r="E46" i="13"/>
  <c r="E47" i="13" s="1"/>
  <c r="I47" i="13"/>
  <c r="J47" i="13"/>
  <c r="Q47" i="13"/>
  <c r="V47" i="13"/>
  <c r="D47" i="13"/>
  <c r="E43" i="13"/>
  <c r="I44" i="13"/>
  <c r="M44" i="13"/>
  <c r="U44" i="13"/>
  <c r="D44" i="13"/>
  <c r="E40" i="13"/>
  <c r="E41" i="13" s="1"/>
  <c r="K41" i="13"/>
  <c r="L41" i="13"/>
  <c r="Q41" i="13"/>
  <c r="R41" i="13"/>
  <c r="U41" i="13"/>
  <c r="D41" i="13"/>
  <c r="Q38" i="13"/>
  <c r="E34" i="13"/>
  <c r="I35" i="13"/>
  <c r="N35" i="13"/>
  <c r="Q35" i="13"/>
  <c r="V35" i="13"/>
  <c r="Q32" i="13"/>
  <c r="E31" i="13"/>
  <c r="E32" i="13" s="1"/>
  <c r="E28" i="13"/>
  <c r="Q29" i="13"/>
  <c r="U25" i="13"/>
  <c r="Q25" i="13"/>
  <c r="Q26" i="13" s="1"/>
  <c r="R26" i="13"/>
  <c r="V26" i="13"/>
  <c r="N26" i="13"/>
  <c r="M25" i="13"/>
  <c r="J26" i="13"/>
  <c r="I25" i="13"/>
  <c r="I26" i="13" s="1"/>
  <c r="E25" i="13"/>
  <c r="E26" i="13" s="1"/>
  <c r="D26" i="13"/>
  <c r="U22" i="13"/>
  <c r="Q22" i="13"/>
  <c r="Q23" i="13" s="1"/>
  <c r="M22" i="13"/>
  <c r="I22" i="13"/>
  <c r="E22" i="13"/>
  <c r="V23" i="13" s="1"/>
  <c r="U19" i="13"/>
  <c r="Q19" i="13"/>
  <c r="M19" i="13"/>
  <c r="I19" i="13"/>
  <c r="E19" i="13"/>
  <c r="U16" i="13"/>
  <c r="U17" i="13" s="1"/>
  <c r="Q16" i="13"/>
  <c r="Q17" i="13" s="1"/>
  <c r="M16" i="13"/>
  <c r="M17" i="13" s="1"/>
  <c r="J17" i="13"/>
  <c r="I16" i="13"/>
  <c r="I17" i="13" s="1"/>
  <c r="Q13" i="13"/>
  <c r="M13" i="13"/>
  <c r="I13" i="13"/>
  <c r="E13" i="13"/>
  <c r="M10" i="13"/>
  <c r="M11" i="13" s="1"/>
  <c r="U10" i="13"/>
  <c r="U11" i="13" s="1"/>
  <c r="W11" i="13"/>
  <c r="V11" i="13"/>
  <c r="S11" i="13"/>
  <c r="Q11" i="13"/>
  <c r="O11" i="13"/>
  <c r="N11" i="13"/>
  <c r="K11" i="13"/>
  <c r="J11" i="13"/>
  <c r="I10" i="13"/>
  <c r="I11" i="13" s="1"/>
  <c r="H11" i="13"/>
  <c r="G11" i="13"/>
  <c r="F11" i="13"/>
  <c r="E11" i="13"/>
  <c r="U13" i="13"/>
  <c r="T11" i="13"/>
  <c r="P11" i="13"/>
  <c r="L11" i="13"/>
  <c r="D14" i="13"/>
  <c r="D11" i="13"/>
  <c r="N38" i="13" l="1"/>
  <c r="M38" i="13"/>
  <c r="V50" i="13"/>
  <c r="U50" i="13"/>
  <c r="J50" i="13"/>
  <c r="I50" i="13"/>
  <c r="J29" i="13"/>
  <c r="I29" i="13"/>
  <c r="N32" i="13"/>
  <c r="M32" i="13"/>
  <c r="N17" i="13"/>
  <c r="E17" i="13"/>
  <c r="J59" i="13"/>
  <c r="V59" i="13"/>
  <c r="L59" i="13"/>
  <c r="K59" i="13"/>
  <c r="J53" i="13"/>
  <c r="M26" i="13"/>
  <c r="F56" i="13"/>
  <c r="E56" i="13"/>
  <c r="N47" i="13"/>
  <c r="T59" i="13"/>
  <c r="Q44" i="13"/>
  <c r="F38" i="13"/>
  <c r="H59" i="13"/>
  <c r="G59" i="13"/>
  <c r="P59" i="13"/>
  <c r="F23" i="13"/>
  <c r="N23" i="13"/>
  <c r="J23" i="13"/>
  <c r="R23" i="13"/>
  <c r="V32" i="13"/>
  <c r="J56" i="13"/>
  <c r="F47" i="13"/>
  <c r="F32" i="13"/>
  <c r="E58" i="13"/>
  <c r="E59" i="13" s="1"/>
  <c r="I58" i="13"/>
  <c r="I59" i="13" s="1"/>
  <c r="O41" i="13"/>
  <c r="J41" i="13"/>
  <c r="N58" i="13"/>
  <c r="J38" i="13"/>
  <c r="I41" i="13"/>
  <c r="D59" i="13"/>
  <c r="U58" i="13"/>
  <c r="U59" i="13" s="1"/>
  <c r="Q58" i="13"/>
  <c r="Q59" i="13" s="1"/>
  <c r="M58" i="13"/>
  <c r="M59" i="13" s="1"/>
  <c r="O26" i="13"/>
  <c r="N50" i="13"/>
  <c r="W59" i="13"/>
  <c r="F17" i="13"/>
  <c r="K17" i="13"/>
  <c r="R17" i="13"/>
  <c r="V17" i="13"/>
  <c r="F50" i="13"/>
  <c r="F44" i="13"/>
  <c r="F41" i="13"/>
  <c r="F35" i="13"/>
  <c r="F29" i="13"/>
  <c r="R11" i="13"/>
  <c r="O59" i="13" l="1"/>
  <c r="N59" i="13"/>
  <c r="F59" i="13"/>
  <c r="R59" i="13"/>
  <c r="J27" i="4"/>
  <c r="D37" i="8" l="1"/>
  <c r="D11" i="8" l="1"/>
  <c r="C11" i="8"/>
  <c r="N25" i="5"/>
  <c r="D30" i="4" l="1"/>
  <c r="E30" i="4"/>
  <c r="F10" i="4"/>
  <c r="J10" i="4"/>
  <c r="F11" i="4"/>
  <c r="J11" i="4"/>
  <c r="L16" i="12"/>
  <c r="O29" i="14" l="1"/>
  <c r="G30" i="4" l="1"/>
  <c r="H30" i="4"/>
  <c r="I30" i="4"/>
  <c r="D36" i="8"/>
  <c r="D35" i="8"/>
  <c r="D33" i="8"/>
  <c r="D30" i="8"/>
  <c r="D29" i="8"/>
  <c r="D27" i="8"/>
  <c r="D26" i="8"/>
  <c r="D25" i="8"/>
  <c r="D12" i="8"/>
  <c r="D23" i="8"/>
  <c r="D22" i="8"/>
  <c r="D21" i="8"/>
  <c r="D20" i="8"/>
  <c r="D19" i="8"/>
  <c r="D16" i="8"/>
  <c r="D15" i="8"/>
  <c r="D48" i="8"/>
  <c r="D49" i="8"/>
  <c r="D50" i="8"/>
  <c r="D51" i="8"/>
  <c r="C36" i="8"/>
  <c r="C35" i="8"/>
  <c r="C34" i="8"/>
  <c r="C33" i="8"/>
  <c r="C31" i="8"/>
  <c r="C30" i="8"/>
  <c r="C29" i="8"/>
  <c r="C27" i="8"/>
  <c r="C26" i="8"/>
  <c r="C23" i="8"/>
  <c r="C22" i="8"/>
  <c r="C21" i="8"/>
  <c r="C20" i="8"/>
  <c r="C19" i="8"/>
  <c r="C16" i="8"/>
  <c r="C15" i="8"/>
  <c r="C13" i="8"/>
  <c r="C12" i="8"/>
  <c r="P16" i="12"/>
  <c r="F9" i="15" l="1"/>
  <c r="J9" i="15"/>
  <c r="F10" i="15"/>
  <c r="J10" i="15"/>
  <c r="F11" i="15"/>
  <c r="J11" i="15"/>
  <c r="F12" i="15"/>
  <c r="J12" i="15"/>
  <c r="F13" i="15"/>
  <c r="J13" i="15"/>
  <c r="F14" i="15"/>
  <c r="J14" i="15"/>
  <c r="F15" i="15"/>
  <c r="J15" i="15"/>
  <c r="F16" i="15"/>
  <c r="J16" i="15"/>
  <c r="F17" i="15"/>
  <c r="J17" i="15"/>
  <c r="F18" i="15"/>
  <c r="J18" i="15"/>
  <c r="F19" i="15"/>
  <c r="J19" i="15"/>
  <c r="F20" i="15"/>
  <c r="J20" i="15"/>
  <c r="F21" i="15"/>
  <c r="J21" i="15"/>
  <c r="F22" i="15"/>
  <c r="J22" i="15"/>
  <c r="F23" i="15"/>
  <c r="J23" i="15"/>
  <c r="F24" i="15"/>
  <c r="J24" i="15"/>
  <c r="D47" i="8"/>
  <c r="D45" i="8"/>
  <c r="D44" i="8"/>
  <c r="D43" i="8"/>
  <c r="E25" i="15"/>
  <c r="D25" i="15"/>
  <c r="G29" i="14"/>
  <c r="K29" i="14"/>
  <c r="N29" i="14"/>
  <c r="M29" i="14"/>
  <c r="L29" i="14"/>
  <c r="I29" i="14"/>
  <c r="H29" i="14"/>
  <c r="E29" i="14"/>
  <c r="D41" i="8" s="1"/>
  <c r="D29" i="14"/>
  <c r="D40" i="8" s="1"/>
  <c r="J22" i="14"/>
  <c r="J21" i="14"/>
  <c r="J20" i="14"/>
  <c r="J19" i="14"/>
  <c r="J18" i="14"/>
  <c r="J17" i="14"/>
  <c r="J16" i="14"/>
  <c r="J15" i="14"/>
  <c r="J14" i="14"/>
  <c r="J13" i="14"/>
  <c r="J12" i="14"/>
  <c r="J11" i="14"/>
  <c r="J10" i="14"/>
  <c r="R9" i="12"/>
  <c r="L9" i="12"/>
  <c r="I9" i="12"/>
  <c r="C50" i="8"/>
  <c r="D25" i="5"/>
  <c r="C40" i="8" s="1"/>
  <c r="E25" i="5"/>
  <c r="C41" i="8" s="1"/>
  <c r="G25" i="5"/>
  <c r="C43" i="8" s="1"/>
  <c r="H25" i="5"/>
  <c r="C44" i="8" s="1"/>
  <c r="I25" i="5"/>
  <c r="C45" i="8" s="1"/>
  <c r="K25" i="5"/>
  <c r="C47" i="8" s="1"/>
  <c r="L25" i="5"/>
  <c r="C48" i="8" s="1"/>
  <c r="M25" i="5"/>
  <c r="C49" i="8" s="1"/>
  <c r="O25" i="5"/>
  <c r="C51" i="8" s="1"/>
  <c r="J20" i="4"/>
  <c r="F13" i="4"/>
  <c r="D39" i="8" l="1"/>
  <c r="D18" i="8"/>
  <c r="D32" i="8"/>
  <c r="D34" i="8" s="1"/>
  <c r="C21" i="15"/>
  <c r="C17" i="15"/>
  <c r="C15" i="15"/>
  <c r="C13" i="15"/>
  <c r="C9" i="15"/>
  <c r="D28" i="8"/>
  <c r="D31" i="8" s="1"/>
  <c r="D14" i="8"/>
  <c r="D17" i="8" s="1"/>
  <c r="C10" i="14"/>
  <c r="C19" i="14"/>
  <c r="C24" i="15"/>
  <c r="C23" i="15"/>
  <c r="C20" i="15"/>
  <c r="C19" i="15"/>
  <c r="C16" i="15"/>
  <c r="C12" i="15"/>
  <c r="C11" i="15"/>
  <c r="J25" i="15"/>
  <c r="D46" i="8" s="1"/>
  <c r="C22" i="15"/>
  <c r="C18" i="15"/>
  <c r="C14" i="15"/>
  <c r="C10" i="15"/>
  <c r="F25" i="15"/>
  <c r="D42" i="8" s="1"/>
  <c r="C28" i="14"/>
  <c r="C22" i="14"/>
  <c r="C18" i="14"/>
  <c r="C16" i="14"/>
  <c r="C14" i="14"/>
  <c r="C12" i="14"/>
  <c r="J29" i="14"/>
  <c r="C11" i="14"/>
  <c r="C20" i="14"/>
  <c r="C15" i="14"/>
  <c r="C25" i="14"/>
  <c r="C27" i="14"/>
  <c r="C17" i="14"/>
  <c r="C26" i="14"/>
  <c r="F29" i="14"/>
  <c r="C13" i="14"/>
  <c r="C21" i="14"/>
  <c r="E17" i="12"/>
  <c r="F17" i="12"/>
  <c r="I17" i="12"/>
  <c r="J17" i="12"/>
  <c r="K17" i="12"/>
  <c r="L17" i="12"/>
  <c r="M17" i="12"/>
  <c r="N17" i="12"/>
  <c r="O17" i="12"/>
  <c r="P17" i="12"/>
  <c r="Q17" i="12"/>
  <c r="R17" i="12"/>
  <c r="D17" i="12"/>
  <c r="Q10" i="12"/>
  <c r="E10" i="12"/>
  <c r="F10" i="12"/>
  <c r="G10" i="12"/>
  <c r="H10" i="12"/>
  <c r="I10" i="12"/>
  <c r="J10" i="12"/>
  <c r="K10" i="12"/>
  <c r="L10" i="12"/>
  <c r="M10" i="12"/>
  <c r="N10" i="12"/>
  <c r="O10" i="12"/>
  <c r="P10" i="12"/>
  <c r="R10" i="12"/>
  <c r="S10" i="12"/>
  <c r="T10" i="12"/>
  <c r="D10" i="12"/>
  <c r="C25" i="15" l="1"/>
  <c r="C29" i="14"/>
  <c r="J22" i="4"/>
  <c r="F22" i="4"/>
  <c r="C22" i="4" l="1"/>
  <c r="D28" i="11"/>
  <c r="E28" i="11"/>
  <c r="G28" i="11"/>
  <c r="H28" i="11"/>
  <c r="I28" i="11"/>
  <c r="K28" i="11"/>
  <c r="L28" i="11"/>
  <c r="M28" i="11"/>
  <c r="N28" i="11"/>
  <c r="O28" i="11"/>
  <c r="J16" i="11"/>
  <c r="J13" i="11"/>
  <c r="J14" i="11"/>
  <c r="J15" i="11"/>
  <c r="J17" i="11"/>
  <c r="C17" i="11" s="1"/>
  <c r="J18" i="11"/>
  <c r="J19" i="11"/>
  <c r="J20" i="11"/>
  <c r="J21" i="11"/>
  <c r="J22" i="11"/>
  <c r="J23" i="11"/>
  <c r="J24" i="11"/>
  <c r="J25" i="11"/>
  <c r="J26" i="11"/>
  <c r="J27" i="11"/>
  <c r="F13" i="11"/>
  <c r="F14" i="11"/>
  <c r="F15" i="11"/>
  <c r="C15" i="11" s="1"/>
  <c r="F16" i="11"/>
  <c r="F17" i="11"/>
  <c r="F18" i="11"/>
  <c r="F19" i="11"/>
  <c r="F20" i="11"/>
  <c r="F21" i="11"/>
  <c r="F22" i="11"/>
  <c r="F23" i="11"/>
  <c r="C23" i="11" s="1"/>
  <c r="F24" i="11"/>
  <c r="F25" i="11"/>
  <c r="F26" i="11"/>
  <c r="F27" i="11"/>
  <c r="C27" i="11" s="1"/>
  <c r="J12" i="11"/>
  <c r="F12" i="11"/>
  <c r="C12" i="11" s="1"/>
  <c r="K30" i="4"/>
  <c r="L30" i="4"/>
  <c r="M30" i="4"/>
  <c r="N30" i="4"/>
  <c r="J21" i="5"/>
  <c r="J22" i="5"/>
  <c r="F21" i="5"/>
  <c r="F22" i="5"/>
  <c r="F20" i="5"/>
  <c r="F18" i="5"/>
  <c r="F17" i="5"/>
  <c r="F16" i="5"/>
  <c r="J15" i="5"/>
  <c r="J16" i="5"/>
  <c r="J17" i="5"/>
  <c r="J18" i="5"/>
  <c r="J19" i="5"/>
  <c r="J20" i="5"/>
  <c r="J23" i="5"/>
  <c r="J24" i="5"/>
  <c r="F15" i="5"/>
  <c r="F19" i="5"/>
  <c r="F23" i="5"/>
  <c r="F24" i="5"/>
  <c r="F13" i="5"/>
  <c r="J10" i="5"/>
  <c r="J11" i="5"/>
  <c r="J12" i="5"/>
  <c r="J13" i="5"/>
  <c r="J14" i="5"/>
  <c r="F11" i="5"/>
  <c r="F12" i="5"/>
  <c r="F14" i="5"/>
  <c r="F10" i="5"/>
  <c r="F9" i="5"/>
  <c r="J9" i="5"/>
  <c r="C13" i="11" l="1"/>
  <c r="F28" i="11"/>
  <c r="C25" i="11"/>
  <c r="C21" i="11"/>
  <c r="J28" i="11"/>
  <c r="C16" i="11"/>
  <c r="C19" i="11"/>
  <c r="J25" i="5"/>
  <c r="C46" i="8" s="1"/>
  <c r="F25" i="5"/>
  <c r="C42" i="8" s="1"/>
  <c r="C24" i="5"/>
  <c r="C15" i="5"/>
  <c r="C10" i="5"/>
  <c r="C26" i="11"/>
  <c r="C24" i="11"/>
  <c r="C22" i="11"/>
  <c r="C20" i="11"/>
  <c r="C18" i="11"/>
  <c r="C14" i="11"/>
  <c r="C23" i="5"/>
  <c r="C22" i="5"/>
  <c r="C21" i="5"/>
  <c r="C20" i="5"/>
  <c r="C19" i="5"/>
  <c r="C18" i="5"/>
  <c r="C17" i="5"/>
  <c r="C16" i="5"/>
  <c r="C14" i="5"/>
  <c r="C13" i="5"/>
  <c r="C12" i="5"/>
  <c r="C11" i="5"/>
  <c r="C9" i="5"/>
  <c r="J12" i="4"/>
  <c r="J13" i="4"/>
  <c r="J14" i="4"/>
  <c r="J15" i="4"/>
  <c r="J16" i="4"/>
  <c r="J17" i="4"/>
  <c r="J18" i="4"/>
  <c r="J19" i="4"/>
  <c r="J21" i="4"/>
  <c r="J25" i="4"/>
  <c r="J26" i="4"/>
  <c r="J28" i="4"/>
  <c r="J29" i="4"/>
  <c r="F12" i="4"/>
  <c r="F14" i="4"/>
  <c r="F17" i="4"/>
  <c r="F18" i="4"/>
  <c r="F19" i="4"/>
  <c r="F20" i="4"/>
  <c r="F21" i="4"/>
  <c r="F25" i="4"/>
  <c r="F26" i="4"/>
  <c r="F27" i="4"/>
  <c r="F28" i="4"/>
  <c r="F29" i="4"/>
  <c r="J23" i="4" l="1"/>
  <c r="F23" i="4"/>
  <c r="C28" i="11"/>
  <c r="C28" i="8"/>
  <c r="C32" i="8"/>
  <c r="C18" i="8"/>
  <c r="C14" i="8"/>
  <c r="C26" i="4"/>
  <c r="C25" i="5"/>
  <c r="C39" i="8" s="1"/>
  <c r="C28" i="4"/>
  <c r="C25" i="4"/>
  <c r="C17" i="4"/>
  <c r="C29" i="4"/>
  <c r="C20" i="4"/>
  <c r="C19" i="4"/>
  <c r="C16" i="4"/>
  <c r="C15" i="4"/>
  <c r="C12" i="4"/>
  <c r="F30" i="4"/>
  <c r="C11" i="4"/>
  <c r="J30" i="4"/>
  <c r="C10" i="4"/>
  <c r="C27" i="4"/>
  <c r="C21" i="4"/>
  <c r="C18" i="4"/>
  <c r="C14" i="4"/>
  <c r="C13" i="4"/>
  <c r="C31" i="4" l="1"/>
  <c r="C23" i="4"/>
  <c r="C25" i="8"/>
  <c r="C30" i="4"/>
  <c r="D13" i="8"/>
  <c r="G17" i="12"/>
  <c r="H16" i="12"/>
  <c r="H17" i="12" s="1"/>
</calcChain>
</file>

<file path=xl/sharedStrings.xml><?xml version="1.0" encoding="utf-8"?>
<sst xmlns="http://schemas.openxmlformats.org/spreadsheetml/2006/main" count="881" uniqueCount="409">
  <si>
    <t>Đơn vị báo cáo: Trung tâm HCC các huyện, thị xã, thành phố</t>
  </si>
  <si>
    <t>Đơn vị nhận báo cáo: Trung tâm HCC tỉnh</t>
  </si>
  <si>
    <t>Số hồ sơ TTHC tiếp nhận
trong kỳ báo cáo</t>
  </si>
  <si>
    <t>Số hồ sơ TTHC 
chưa giải quyết</t>
  </si>
  <si>
    <t>Tổng số</t>
  </si>
  <si>
    <t>Trong đó</t>
  </si>
  <si>
    <t>Số hồ sơ kỳ trước chuyển sang</t>
  </si>
  <si>
    <t>Số hồ sơ tiếp nhận mới trong kỳ báo cáo</t>
  </si>
  <si>
    <t>Số hồ sơ giải quyết đúng hạn</t>
  </si>
  <si>
    <t>Số hồ sơ giải quyết quá hạn</t>
  </si>
  <si>
    <t>Số hồ sơ đang trong thời hạn giải quyết</t>
  </si>
  <si>
    <t>Số hồ sơ yêu cầu bổ sung</t>
  </si>
  <si>
    <t>Số hồ sơ không giải quyết</t>
  </si>
  <si>
    <t>Số hồ sơ TTHC 
đã giải quyết</t>
  </si>
  <si>
    <t>Số hồ sơ giải quyết trước hạn</t>
  </si>
  <si>
    <t>STT</t>
  </si>
  <si>
    <t>Đơn vị giải quyết TTHC</t>
  </si>
  <si>
    <t>I</t>
  </si>
  <si>
    <t>II</t>
  </si>
  <si>
    <t>Biểu 1A</t>
  </si>
  <si>
    <t>Biểu 1B</t>
  </si>
  <si>
    <t>Lĩnh vực Tài chính - Kế hoạch</t>
  </si>
  <si>
    <t>Lĩnh vực ngành Tài nguyên và Môi trường</t>
  </si>
  <si>
    <t>Lĩnh vực ngành Công Thương</t>
  </si>
  <si>
    <t>Lĩnh vực ngành Nội vụ</t>
  </si>
  <si>
    <t>Lĩnh vực ngành Giáo dục và Đào tạo</t>
  </si>
  <si>
    <t>Lĩnh vực ngành Lao động TBXH</t>
  </si>
  <si>
    <t>Lĩnh vực ngành Giao thông Vận tải</t>
  </si>
  <si>
    <t>Lĩnh vực ngành Tư pháp</t>
  </si>
  <si>
    <t>Lĩnh vực ngành Xây dựng</t>
  </si>
  <si>
    <t>Lĩnh vực ngành Y tế</t>
  </si>
  <si>
    <t>Lĩnh vực ngành Nông nghiệp và PTNT</t>
  </si>
  <si>
    <t>Lĩnh vực khác</t>
  </si>
  <si>
    <t>Lĩnh vực ngành Công an</t>
  </si>
  <si>
    <t>Lĩnh vực ngành Bảo hiểm Xã hội</t>
  </si>
  <si>
    <t>Lĩnh vực ngành Thuế</t>
  </si>
  <si>
    <t>Lĩnh vực ngành Điện</t>
  </si>
  <si>
    <t>Lĩnh vực ngành Nước</t>
  </si>
  <si>
    <t>Tổng số (I + II)</t>
  </si>
  <si>
    <t>TTHC thuộc thẩm quyền giải quyết của các cơ quan ngành dọc cấp huyện và các đơn vị khác</t>
  </si>
  <si>
    <t>Biểu 2A</t>
  </si>
  <si>
    <t>Biểu 2B</t>
  </si>
  <si>
    <t>TTHC thuộc thẩm quyền giải quyết của các cơ quan ngành dọc cấp huyện và các đơn vị khác (Công an, BHXH, Thuế, Điện, Nước,…)</t>
  </si>
  <si>
    <t>Biểu 2C</t>
  </si>
  <si>
    <t>A</t>
  </si>
  <si>
    <t>TTHC thuộc thẩm quyền giải quyết của UBND cấp huyện và các cơ quan chuyên môn thuộc UBND cấp huyện</t>
  </si>
  <si>
    <t>Số Hồ sơ TTHC tiếp nhận</t>
  </si>
  <si>
    <t>Trong đó: - Số hồ sơ kỳ trước chuyển sang</t>
  </si>
  <si>
    <t xml:space="preserve">                   - Số hồ sơ tiếp nhận mới</t>
  </si>
  <si>
    <t>Số Hồ sơ TTHC không giải quyết</t>
  </si>
  <si>
    <t>Số Hồ sơ TTHC đã giải quyết</t>
  </si>
  <si>
    <t>Trong đó: - Số hồ sơ giải quyết trước hạn</t>
  </si>
  <si>
    <t xml:space="preserve">                   - Số hồ sơ giải quyết đúng hạn</t>
  </si>
  <si>
    <t xml:space="preserve">                   - Số hồ sơ giải quyết quá hạn</t>
  </si>
  <si>
    <t>Số Hồ sơ TTHC chưa giải quyết</t>
  </si>
  <si>
    <t>Trong đó: - Đang trong thời hạn giải quyết</t>
  </si>
  <si>
    <t>B</t>
  </si>
  <si>
    <t>Thực hiện tháng báo cáo</t>
  </si>
  <si>
    <t>Ghi chú</t>
  </si>
  <si>
    <t>Chỉ tiêu</t>
  </si>
  <si>
    <t>Tổng hợp kết quả giải quyết của tất cả các Bộ phận tiếp nhận và trả kết quả các xã, phường, thị trấn trên địa bàn</t>
  </si>
  <si>
    <t>Kết quả giải quyết của Trung tâm HCC cấp huyện</t>
  </si>
  <si>
    <r>
      <rPr>
        <b/>
        <i/>
        <sz val="11"/>
        <color theme="1"/>
        <rFont val="Times New Roman"/>
        <family val="1"/>
      </rPr>
      <t>Ghi chú:</t>
    </r>
    <r>
      <rPr>
        <sz val="11"/>
        <color theme="1"/>
        <rFont val="Times New Roman"/>
        <family val="1"/>
      </rPr>
      <t xml:space="preserve"> Đối với số hồ sơ quá hạn giải quyết, cần nêu rõ các lý do quá hạn chủ yếu.</t>
    </r>
  </si>
  <si>
    <t>Lĩnh vực ngành Văn hóa Thông tin</t>
  </si>
  <si>
    <t>1=4+8+11</t>
  </si>
  <si>
    <t>Số hồ sơ tiếp nhận qua dịch vụ công trực tuyến</t>
  </si>
  <si>
    <t>Số Hồ sơ TTHC tiếp nhận qua dịch vụ công trực tuyến</t>
  </si>
  <si>
    <t>Tên thủ tục</t>
  </si>
  <si>
    <t>……………</t>
  </si>
  <si>
    <t>III</t>
  </si>
  <si>
    <t>Lĩnh vực Bảo hiểm Xã hội</t>
  </si>
  <si>
    <t>Ngày nhận báo cáo: Ngày 15 tháng 6 đối với Báo cáo 6 tháng; ngày 15 tháng 11 đối với Báo cáo năm</t>
  </si>
  <si>
    <t>Danh mục thủ tục hành chính</t>
  </si>
  <si>
    <t>Lĩnh vực Tài nguyên và Môi trường</t>
  </si>
  <si>
    <t>Lĩnh vực Công an</t>
  </si>
  <si>
    <t>TỔNG SỐ (I + II)</t>
  </si>
  <si>
    <t>TTHC đưa vào giải quyết tại Trung tâm HCC
(X)</t>
  </si>
  <si>
    <t>TTHC thuộc thẩm quyền giải quyết của UBND, Chủ tịch UBND cấp huyện
(X)</t>
  </si>
  <si>
    <t>TTHC thuộc thẩm quyền giải quyết của  UBND, Chủ tịch UBND tỉnh, Thủ trưởng các cơ quan cấp tỉnh
(X)</t>
  </si>
  <si>
    <t>TTHC tiếp nhận tại quầy tổng hợp của Trung tâm HCC
(X)</t>
  </si>
  <si>
    <t xml:space="preserve">Chia theo thẩm quyền giải quyết theo quy định </t>
  </si>
  <si>
    <t>DANH MỤC THỦ TỤC HÀNH CHÍNH CẤP HUYỆN
Báo cáo 6 tháng đầu năm…..
(Báo cáo năm…….)</t>
  </si>
  <si>
    <t>Tên thủ tục…..</t>
  </si>
  <si>
    <t>Tên thủ tục……</t>
  </si>
  <si>
    <t>DANH MỤC THỦ TỤC HÀNH CHÍNH CẤP XÃ
Báo cáo 6 tháng đầu năm…..
(Báo cáo năm…….)</t>
  </si>
  <si>
    <t>Lĩnh vực Công Thương</t>
  </si>
  <si>
    <t>TTHC tiếp nhận, thẩm định ở cấp xã, nhưng thẩm quyền giải quyết thuộc cấp tỉnh
(X)</t>
  </si>
  <si>
    <t>TTHC tiếp nhận, thẩm định ở cấp xã, nhưng thẩm quyền giải quyết thuộc cấp huyện
(X)</t>
  </si>
  <si>
    <t>IV</t>
  </si>
  <si>
    <t>V</t>
  </si>
  <si>
    <t>VI</t>
  </si>
  <si>
    <t>VII</t>
  </si>
  <si>
    <t>Lĩnh vực ngành Văn hóa Thể thao</t>
  </si>
  <si>
    <t>VIII</t>
  </si>
  <si>
    <t>IX</t>
  </si>
  <si>
    <t>X</t>
  </si>
  <si>
    <t>TỔNG SỐ (I + II + III + …….)</t>
  </si>
  <si>
    <t>Chia theo thẩm quyền giải quyết
theo quy định</t>
  </si>
  <si>
    <t>TTHC thuộc thẩm quyền giải quyết của Trưởng các phòng, ban, đơn vị cấp huyện và tương đương
(X)</t>
  </si>
  <si>
    <t>TTHC đã thực hiện phân cấp, ủy quyền cho cấp dưới giải quyết
(X)</t>
  </si>
  <si>
    <t>TTHC thực hiện tiếp nhận, thẩm định tại Trung tâm, nhưng không phê duyệt tại Trung tâm 
(X)</t>
  </si>
  <si>
    <t>TTHC thực hiện tiếp nhận, thẩm định, phê duyệt tại Tr.tâm 
(X)</t>
  </si>
  <si>
    <t>TTHC thuộc thẩm quyền giải quyết của   cấp xã
(X)</t>
  </si>
  <si>
    <t>Danh sách cán bộ</t>
  </si>
  <si>
    <t>Cán bộ chuyên trách của Trung tâm</t>
  </si>
  <si>
    <t>Cán bộ được phân công, cử đến giải quyết TTHC tại Trung tâm</t>
  </si>
  <si>
    <t>Đơn vị công tác</t>
  </si>
  <si>
    <t>Chỉ thực hiện tiếp nhận TTHC, không thẩm định, phê duyệt
(X)</t>
  </si>
  <si>
    <t>Thực hiện tiếp nhận, thẩm định TTHC, không phê duyệt
(X)</t>
  </si>
  <si>
    <t>Thực hiện tiếp nhận, thẩm định, phê duyệt TTHC
(X)</t>
  </si>
  <si>
    <t xml:space="preserve">Thẩm quyền giải quyết TTHC tại Trung tâm theo sự phân công, phân cấp, ủy quyền </t>
  </si>
  <si>
    <t xml:space="preserve">
Chức vụ
</t>
  </si>
  <si>
    <t>DANH SÁCH CÁN BỘ LÀM VIỆC TẠI TRUNG TÂM HÀNH CHÍNH CÔNG CẤP HUYỆN 
CHIA THEO THẨM QUYỀN GiẢI QUYẾT
Báo cáo 6 tháng đầu năm…..
(Báo cáo năm…….)</t>
  </si>
  <si>
    <t>Phê duyệt TTHC sau khi hồ sơ đã được thẩm định
(X)</t>
  </si>
  <si>
    <r>
      <rPr>
        <i/>
        <sz val="11"/>
        <color theme="1"/>
        <rFont val="Times New Roman"/>
        <family val="1"/>
      </rPr>
      <t>Đơn vị nhận báo cáo:</t>
    </r>
    <r>
      <rPr>
        <sz val="11"/>
        <color theme="1"/>
        <rFont val="Times New Roman"/>
        <family val="1"/>
      </rPr>
      <t xml:space="preserve"> Trung tâm HCC tỉnh</t>
    </r>
  </si>
  <si>
    <r>
      <rPr>
        <i/>
        <sz val="11"/>
        <color theme="1"/>
        <rFont val="Times New Roman"/>
        <family val="1"/>
      </rPr>
      <t>Đơn vị báo cáo:</t>
    </r>
    <r>
      <rPr>
        <sz val="11"/>
        <color theme="1"/>
        <rFont val="Times New Roman"/>
        <family val="1"/>
      </rPr>
      <t xml:space="preserve"> Trung tâm HCC các huyện, thị xã, thành phố</t>
    </r>
  </si>
  <si>
    <r>
      <rPr>
        <i/>
        <sz val="11"/>
        <color theme="1"/>
        <rFont val="Times New Roman"/>
        <family val="1"/>
      </rPr>
      <t xml:space="preserve">Ngày nhận báo cáo: </t>
    </r>
    <r>
      <rPr>
        <sz val="11"/>
        <color theme="1"/>
        <rFont val="Times New Roman"/>
        <family val="1"/>
      </rPr>
      <t>Ngày 15 tháng 6 đối với Báo cáo 6 tháng; 
                                  ngày 15 tháng 11 đối với Báo cáo năm</t>
    </r>
  </si>
  <si>
    <t xml:space="preserve">TTHC đã triển khai dịch vụ công trực tuyến chia theo các mức độ (Mức độ 3 ghi số 3, mức độ 4 ghi số 4)
</t>
  </si>
  <si>
    <t>TTHC đã triển khai dịch vụ công trực tuyến chia theo các mức độ (Mức độ 3 ghi số 3, mức độ 4 ghi số 4)</t>
  </si>
  <si>
    <t>Biểu 1C</t>
  </si>
  <si>
    <t>Số liệu tổng hợp: Báo cáo 6 tháng (Tính từ ngày 01/01 đến ngày 14/6 năm báo cáo); Báo cáo năm (Tính từ ngày 01/01 đến ngày 14/11 năm báo cáo)</t>
  </si>
  <si>
    <t>TTHC thuộc thẩm quyền giải quyết của   các cơ quan Trung ương
(X)</t>
  </si>
  <si>
    <r>
      <rPr>
        <b/>
        <i/>
        <sz val="11"/>
        <color theme="1"/>
        <rFont val="Times New Roman"/>
        <family val="1"/>
      </rPr>
      <t>*Ghi chú:</t>
    </r>
    <r>
      <rPr>
        <sz val="11"/>
        <color theme="1"/>
        <rFont val="Times New Roman"/>
        <family val="1"/>
      </rPr>
      <t xml:space="preserve"> 
         (1) Cột B: tại Mục I ghi rõ tên tất cả các TTHC theo từng lĩnh vực đã được cấp có thẩm quyền công bố bao gồm TTHC đã đưa vào và chưa đưa vào giải quyết tại Trung tâm Hành chính công; tại Mục II chỉ ghi tên các TTHC đã đưa vào thực hiện tại Trung tâm Hành chính công.
         (2) Cột 1: Tích dấu "X" đối với các TTHC đã đưa vào giải quyết tại Trung tâm Hành chính công; để ô trống đối với TTHC chưa đưa vào thực hiện.
         (3) Từ cột 3 đến cột 10: Tích dấu "X" vào các ô tương ứng với từng thủ tục hành chính theo thực trạng tính đến thời điểm báo cáo. </t>
    </r>
  </si>
  <si>
    <r>
      <rPr>
        <i/>
        <sz val="11"/>
        <color theme="1"/>
        <rFont val="Times New Roman"/>
        <family val="1"/>
      </rPr>
      <t>Số liệu tổng hợp:</t>
    </r>
    <r>
      <rPr>
        <sz val="11"/>
        <color theme="1"/>
        <rFont val="Times New Roman"/>
        <family val="1"/>
      </rPr>
      <t xml:space="preserve"> Báo cáo 6 tháng (Tính từ ngày 01/01 đến ngày 14/6 năm báo cáo); Báo cáo năm (Tính từ ngày 01/01 đến ngày 14/11 năm báo cáo)</t>
    </r>
  </si>
  <si>
    <t>TTHC đã đưa vào giải quyết tại Bộ phận tiếp nhận và trả kết quả cấp xã
(X)</t>
  </si>
  <si>
    <r>
      <rPr>
        <b/>
        <i/>
        <sz val="11"/>
        <color theme="1"/>
        <rFont val="Times New Roman"/>
        <family val="1"/>
      </rPr>
      <t xml:space="preserve">Ghi chú: </t>
    </r>
    <r>
      <rPr>
        <sz val="11"/>
        <color theme="1"/>
        <rFont val="Times New Roman"/>
        <family val="1"/>
      </rPr>
      <t>(1) Tại cột 1: Đối với mục I cán bộ chuyên trách của Trung tâm ghi rõ vị trí công việc đang đảm nhiệm đối với cán bộ không phải là lãnh đạo Trung 
                     tâm (Trả kết quả, Kỹ sư công nghệ thông tin,.....)</t>
    </r>
    <r>
      <rPr>
        <b/>
        <i/>
        <sz val="11"/>
        <color theme="1"/>
        <rFont val="Times New Roman"/>
        <family val="1"/>
      </rPr>
      <t xml:space="preserve">
              </t>
    </r>
    <r>
      <rPr>
        <sz val="11"/>
        <color theme="1"/>
        <rFont val="Times New Roman"/>
        <family val="1"/>
      </rPr>
      <t xml:space="preserve"> (2) Tại mục II ghi cán bộ được phân công, cử đến giải quyết TTHC tại Trung tâm bao gồm Lãnh đạo UBND cấp huyện (nếu có).
                (2) Các cột 3, 4, 5 ,6: Tích dấu "X" vào ô tương ứng với cán bộ theo thực trạng thẩm quyền giải quyết TTHC tại Trung tâm tính đến thời điểm báo cáo. </t>
    </r>
  </si>
  <si>
    <t>Biểu 2D</t>
  </si>
  <si>
    <t>Biểu 2E</t>
  </si>
  <si>
    <t xml:space="preserve">Tình hình thực hiện tiếp nhận, thẩm định, phê duyệt TTHC tại Tr.tâm tại thời điểm báo cáo </t>
  </si>
  <si>
    <t>Tìm hiểu thông tin về TTHC</t>
  </si>
  <si>
    <t>Kết quả giải quyết TTHC</t>
  </si>
  <si>
    <t xml:space="preserve"> Đánh giá chung</t>
  </si>
  <si>
    <t>Rất thuận lợi</t>
  </si>
  <si>
    <t xml:space="preserve"> Thuận lợi</t>
  </si>
  <si>
    <t>Chưa thuận lợi</t>
  </si>
  <si>
    <t>Không thuận lợi</t>
  </si>
  <si>
    <t>Tương đối đầy đủ thông tin để thực hiện</t>
  </si>
  <si>
    <t>Sớm hơn ngày hẹn trả kết quả</t>
  </si>
  <si>
    <t>Đúng ngày hẹn trả kết quả</t>
  </si>
  <si>
    <t>Trễ hẹn nhưng được thông báo lý do trễ</t>
  </si>
  <si>
    <t>Trễ hẹn nhưng không được thông báo lý do trễ</t>
  </si>
  <si>
    <t>Rất lịch sự, thân thiện, dễ gần</t>
  </si>
  <si>
    <t>Giao tiếp bình thường</t>
  </si>
  <si>
    <t>Thờ ơ, không thân thiện hoặc khó chịu</t>
  </si>
  <si>
    <t>Hách dịch, nhũng nhiễu</t>
  </si>
  <si>
    <t>Rất hài lòng</t>
  </si>
  <si>
    <t>Hài lòng</t>
  </si>
  <si>
    <t xml:space="preserve"> Bình thường</t>
  </si>
  <si>
    <t>Không hài lòng</t>
  </si>
  <si>
    <t>Biểu 1D</t>
  </si>
  <si>
    <t>Rất đơn giản, ngắn gọn, dễ thực hiện</t>
  </si>
  <si>
    <t xml:space="preserve"> Có công khai nhưng rườm rà, khó hiểu</t>
  </si>
  <si>
    <t>Không công khai thông tin, khó thực hiện</t>
  </si>
  <si>
    <t>Kết quả khảo sát, lấy ý kiến chia theo nội dung khảo sát</t>
  </si>
  <si>
    <t>Đánh giá cơ sở vật chất, 
trang thiết bị phục vụ</t>
  </si>
  <si>
    <t>Rất tốt</t>
  </si>
  <si>
    <t>Đáp ứng yêu cầu</t>
  </si>
  <si>
    <t>Chưa đáp ứng yêu cầu</t>
  </si>
  <si>
    <t>Mức độ công khai nội  dung
 thủ tục hành chính</t>
  </si>
  <si>
    <t>Không bị yêu cầu bổ sung thêm giấy tờ gì</t>
  </si>
  <si>
    <t>Có bổ sung thêm giấy tờ khác</t>
  </si>
  <si>
    <t>Không phải trả thêm chi phí nào khác</t>
  </si>
  <si>
    <t>Có, nhưng do tự nguyện</t>
  </si>
  <si>
    <t>Trả phí giải quyết TTHC ngoài quy định</t>
  </si>
  <si>
    <t>Có, do nguyên nhân khác</t>
  </si>
  <si>
    <t>Đánh giá mức độ thành thạo công việc của CBCCVC</t>
  </si>
  <si>
    <t>Rất thành thạo, chuyên môn cao</t>
  </si>
  <si>
    <t>Thành thạo, xử lý bình thường</t>
  </si>
  <si>
    <t>Chưa thành thạo, còn lúng túng</t>
  </si>
  <si>
    <t>Xử lý công việc không thể chấp nhận được</t>
  </si>
  <si>
    <t>Số phiếu</t>
  </si>
  <si>
    <t>C</t>
  </si>
  <si>
    <t>Tỷ lệ% 
so với tổng số phiếu</t>
  </si>
  <si>
    <t>Tổng số phiếu khảo sát, lấy ý kiến tại Trung tâm</t>
  </si>
  <si>
    <t>Tỷ lệ%
so với tổng số phiếu</t>
  </si>
  <si>
    <t>Thành phần
 hồ sơ</t>
  </si>
  <si>
    <t>Biểu 1E</t>
  </si>
  <si>
    <t xml:space="preserve">Sự phục vụ của CBCCVC </t>
  </si>
  <si>
    <t>Rất lịch sự, thân thiện, chuyên môn cao</t>
  </si>
  <si>
    <t>Giao tiếp, chuyên môn bình thường</t>
  </si>
  <si>
    <t>Bộ phận tiếp nhận và trả kết quả</t>
  </si>
  <si>
    <t>S
TT</t>
  </si>
  <si>
    <t>Tổng số phiếu khảo sát, lấy ý kiến tại Bộ phận</t>
  </si>
  <si>
    <t>TỔNG SỐ (1+2+…)</t>
  </si>
  <si>
    <t xml:space="preserve">Lĩnh vực </t>
  </si>
  <si>
    <t>Số hồ sơ đã quá hạn chưa giải quyết</t>
  </si>
  <si>
    <t>Tổng số (1 +2+3+4+…...)</t>
  </si>
  <si>
    <t xml:space="preserve">                   - Số hồ sơ đã quá hạn chưa giải quyết </t>
  </si>
  <si>
    <r>
      <t>BÁO CÁO TỔNG HỢP KẾT QUẢ GIẢI QUYẾT THỦ TỤC HÀNH CHÍNH
CỦA TRUNG TÂM HÀNH CHÍNH CÔNG HUYỆN, THỊ XÃ, THÀNH PHỐ CHIA THEO CÁC LĨNH VỰC 
Báo cáo 6 t</t>
    </r>
    <r>
      <rPr>
        <b/>
        <sz val="12"/>
        <color theme="1"/>
        <rFont val="Times New Roman"/>
        <family val="1"/>
      </rPr>
      <t>háng đầu năm…….
(Báo cáo năm……)</t>
    </r>
  </si>
  <si>
    <t>Tổng số (1 + 2+3+4+….)</t>
  </si>
  <si>
    <t>Phường Cẩm Bình</t>
  </si>
  <si>
    <t>Phường Cẩm Đông</t>
  </si>
  <si>
    <t>Phường Cẩm Phú</t>
  </si>
  <si>
    <t>Phường Cẩm Sơn</t>
  </si>
  <si>
    <t>Phường Cẩm Tây</t>
  </si>
  <si>
    <t>Phường Cẩm Thạch</t>
  </si>
  <si>
    <t>Phường Cẩm Thành</t>
  </si>
  <si>
    <t>Phường Cẩm Thịnh</t>
  </si>
  <si>
    <t>Phường Cẩm Thủy</t>
  </si>
  <si>
    <t>Phường Cẩm Trung</t>
  </si>
  <si>
    <t>Phường Cửa Ông</t>
  </si>
  <si>
    <t>Phường Mông Dương</t>
  </si>
  <si>
    <t>Phường Quang Hanh</t>
  </si>
  <si>
    <t>Xã Cẩm Hải</t>
  </si>
  <si>
    <t>Xã Cộng Hòa</t>
  </si>
  <si>
    <t>Xã Dương Huy</t>
  </si>
  <si>
    <r>
      <t xml:space="preserve">BÁO CÁO TỔNG HỢP KẾT QỦA GIẢI QUYẾT THỦ TỤC HÀNH CHÍNH 
CỦA CÁC BỘ PHẬN TIẾP NHẬN VÀ TRẢ KẾT QUẢ CẤP XÃ TRÊN ĐỊA BÀN 
</t>
    </r>
    <r>
      <rPr>
        <b/>
        <sz val="12"/>
        <color theme="1"/>
        <rFont val="Times New Roman"/>
        <family val="1"/>
      </rPr>
      <t>Báo cáo năm 2017</t>
    </r>
  </si>
  <si>
    <t>Đoàn Ngọc Quang</t>
  </si>
  <si>
    <t>Giám đốc</t>
  </si>
  <si>
    <t>Nguyễn Duy Thanh</t>
  </si>
  <si>
    <t>Phó Giám đốc</t>
  </si>
  <si>
    <t>Nguyễn Hồng Quân</t>
  </si>
  <si>
    <t>Nguyễn Trung Nghĩa</t>
  </si>
  <si>
    <t>Lê Thị Thùy Dương</t>
  </si>
  <si>
    <t>Bùi Thị Tuyết Nhung</t>
  </si>
  <si>
    <t>CNTT - Quản trị mạng</t>
  </si>
  <si>
    <t>Kế toán - Hành chính</t>
  </si>
  <si>
    <t>Hướng dẫn - Văn thư</t>
  </si>
  <si>
    <t>Trả kết quả - Tổng hợp</t>
  </si>
  <si>
    <t>TTHCC</t>
  </si>
  <si>
    <t>Nguyễn Hải Khiên</t>
  </si>
  <si>
    <t>UBND</t>
  </si>
  <si>
    <t>Đặng Gia Lâm</t>
  </si>
  <si>
    <t>P.Tư Pháp</t>
  </si>
  <si>
    <t>Phạm Thị Thúy</t>
  </si>
  <si>
    <t>Nguyễn Ngọc Nam</t>
  </si>
  <si>
    <t>P.QLĐT</t>
  </si>
  <si>
    <t>Nguyễn Tiến Dũng</t>
  </si>
  <si>
    <t>Chuyên viên</t>
  </si>
  <si>
    <t>Lê Thị Thủy</t>
  </si>
  <si>
    <t>P.LĐ-TB-XH</t>
  </si>
  <si>
    <t>Lê Thị Tuyết</t>
  </si>
  <si>
    <t>BHXH</t>
  </si>
  <si>
    <t>Phạm Ngọc Quý</t>
  </si>
  <si>
    <t>Đào Thị Thơ</t>
  </si>
  <si>
    <t>Vũ Gia Thắng</t>
  </si>
  <si>
    <t>VPĐKQSDĐ</t>
  </si>
  <si>
    <t>Nguyễn Thị Thanh Thảo</t>
  </si>
  <si>
    <t>Nguyễn Văn Kỵ</t>
  </si>
  <si>
    <t>Vũ Thị Hoàng Hạnh</t>
  </si>
  <si>
    <t>Nguyễn Văn Đằng</t>
  </si>
  <si>
    <t>Trương Thanh Hà</t>
  </si>
  <si>
    <t>Lê Anh Tuấn</t>
  </si>
  <si>
    <t>Đào Thị Hải Yến</t>
  </si>
  <si>
    <t>Lê Đình Công</t>
  </si>
  <si>
    <t>Vũ Văn Chỉnh</t>
  </si>
  <si>
    <t>Lê Phương Hoa</t>
  </si>
  <si>
    <t>Đoàn Anh Tuấn</t>
  </si>
  <si>
    <t>Phạm Thị Mai Chi</t>
  </si>
  <si>
    <t>Nguyễn Thị Lan Anh</t>
  </si>
  <si>
    <t>Trương Thị Thu Trà</t>
  </si>
  <si>
    <t>Nguyễn Thị Phương Thanh</t>
  </si>
  <si>
    <t>Nguyễn Thị Thương Thương</t>
  </si>
  <si>
    <t>Nguyễn Thị Trà My</t>
  </si>
  <si>
    <t>Nguyễn Thu Hà</t>
  </si>
  <si>
    <t>BHTN</t>
  </si>
  <si>
    <t>P.TNMT</t>
  </si>
  <si>
    <t>P.Tài Chính</t>
  </si>
  <si>
    <t>Thuế</t>
  </si>
  <si>
    <t>P.Nội Vụ</t>
  </si>
  <si>
    <t>P.Y Tế</t>
  </si>
  <si>
    <t>P.Văn Hóa</t>
  </si>
  <si>
    <t>P.Giáo Dục</t>
  </si>
  <si>
    <t>P.Kinh Tế</t>
  </si>
  <si>
    <t>Công an TP</t>
  </si>
  <si>
    <t>Phó Chủ Tịch</t>
  </si>
  <si>
    <t>Phó trưởng phòng</t>
  </si>
  <si>
    <t>Phó Giám Đốc</t>
  </si>
  <si>
    <t>Đội trưởng</t>
  </si>
  <si>
    <t>Phó đội trưởng</t>
  </si>
  <si>
    <t>Cán bộ</t>
  </si>
  <si>
    <t>x</t>
  </si>
  <si>
    <t xml:space="preserve">Cấp Giấy xác nhận đăng ký sản xuất rượu thủ công để bán cho doanh nghiệp có Giấy phép sản xuất rượu để chế biến lại </t>
  </si>
  <si>
    <t>Cấp sửa đổi, bổ sung Giấy xác nhận đăng ký sản xuất rượu thủ công để bán cho doanh nghiệp có Giấy phép sản xuất rượu để chế biến lại</t>
  </si>
  <si>
    <t>Cấp lại Giấy xác nhận đăng ký sản xuất rượu thủ công để bán cho doanh nghiệp có Giấy phép sản xuất rượu để chế biến lại.</t>
  </si>
  <si>
    <t>Thủ tục hòa giải tranh chấp đất đai</t>
  </si>
  <si>
    <t>Xác nhận đề án bảo vệ môi trường đơn giản</t>
  </si>
  <si>
    <t>Tham vấn ý kiến đề án bảo vệ môi trường chi tiết</t>
  </si>
  <si>
    <t>Xác nhận đăng ký kế hoạch bảo vệ môi trường</t>
  </si>
  <si>
    <t>Tham vấn ý kiến báo cáo đánh giá tác động môi trường</t>
  </si>
  <si>
    <t>Thủ tục tặng Giấy khen của Chủ tịch Ủy ban nhân dân cấp xã về thực hiện nhiệm vụ chính trị</t>
  </si>
  <si>
    <t>Thủ tục tặng Giấy khen của Chủ tịch Ủy ban nhân dân cấp xã về thành tích thi đua theo đợt hoặc chuyên đề</t>
  </si>
  <si>
    <t>Thủ tục tặng Giấy khen của Chủ tịch Ủy ban nhân dân cấp xã về thành tích đột xuất</t>
  </si>
  <si>
    <t>Thủ tục xét tặng danh hiệu Gia đình văn hóa</t>
  </si>
  <si>
    <t>Thủ tục tặng danh hiệu Lao động tiên tiến</t>
  </si>
  <si>
    <t>Thủ tục tiếp nhận thông báo người đại diện hoặc Ban quản lý cơ sở tín ngưỡng</t>
  </si>
  <si>
    <t>Thủ tục thông báo dự kiến hoạt động tín ngưỡng diễn ra vào năm sau tại cơ sở tín ngưỡng</t>
  </si>
  <si>
    <t>Thủ tục đăng ký sinh hoạt tôn giáo</t>
  </si>
  <si>
    <t>Thủ tục đăng ký chương trình hoạt động tôn giáo hàng năm của tổ chức tôn giáo cơ sở</t>
  </si>
  <si>
    <t>Thủ tục đăng ký người vào tu</t>
  </si>
  <si>
    <t>Thủ tục tiếp nhận thông báo về việc sửa chữa, cải tạo, nâng cấp công trình tín ngưỡng, công trình tôn giáo không phải xin cấp giấy phép xây dựng</t>
  </si>
  <si>
    <t>Thủ tục chấp thuận việc tổ chức quyên góp của cơ sở tín ngưỡng, tổ chức tôn giáo trong phạm vi một xã</t>
  </si>
  <si>
    <t xml:space="preserve">Thành lập nhóm trẻ, lớp mẫu giáo độc lập tư thục </t>
  </si>
  <si>
    <t>Sáp nhập, chia tách nhóm trẻ, lớp mẫu giáo độc lập tư thục</t>
  </si>
  <si>
    <t>Giải thể hoạt động nhóm trẻ, lớp mẫu giáo độc lập tư thục</t>
  </si>
  <si>
    <t>Đăng ký hoạt động nhóm trẻ đối với những nơi mạng lưới cơ sở giáo dục mầm non chưa đáp ứng đủ nhu cầu đưa trẻ tới trường, lớp</t>
  </si>
  <si>
    <t xml:space="preserve">Thành lập cơ sở giáo dục khác thực hiện chương trình giáo dục tiểu học </t>
  </si>
  <si>
    <t>Xác định, xác định lại mức độ khuyết tật và cấp Giấy xác nhận khuyết tật</t>
  </si>
  <si>
    <t>Đổi, cấp lại Giấy xác nhận khuyết tật</t>
  </si>
  <si>
    <t>Trợ giúp xã hội đột xuất về hỗ trợ làm nhà ở, sửa chữa nhà ở</t>
  </si>
  <si>
    <t>Trợ giúp xã hội đột xuất về hỗ trợ chi phí mai táng</t>
  </si>
  <si>
    <t>Xác nhận hộ gia đình làm nông nghiệp, lâm nghiệp, ngư nghiệp và diêm nghiệp có mức sống trung bình giai đoạn 2016-2020 thuộc diện đối tượng được ngân sách nhà nước hỗ trợ đóng bảo hiểm y tế</t>
  </si>
  <si>
    <t>Thủ tục xác nhận vào đơn đề nghị di chuyển hài cốt liệt sĩ; đơn đề nghị thăm viếng mộ liệt sĩ</t>
  </si>
  <si>
    <t>Thủ tục ủy quyền hưởng trợ cấp, phụ cấp ưu đãi</t>
  </si>
  <si>
    <t>Quản lý cai nghiện ma túy tự nguyện tại gia đình</t>
  </si>
  <si>
    <t>Thủ tục cai nghiện ma túy tự nguyện tại cộng đồng</t>
  </si>
  <si>
    <t>Hoãn chấp hành quyết định cai nghiện bắt buộc tại cộng đồng</t>
  </si>
  <si>
    <t>Miễn chấp hành quyết định cai nghiện bắt buộc tại cộng đồng</t>
  </si>
  <si>
    <t>Thủ tục công nhận hộ nghèo, hộ cận nghèo phát sinh trong năm</t>
  </si>
  <si>
    <t>Thủ tục công nhận hộ thoát nghèo, hộ thoát cận nghèo trong năm</t>
  </si>
  <si>
    <t>Phê duyệt kế hoạch hỗ trợ, can thiệp đối với trẻ em bị xâm hại hoặc có nguy cơ bị bạo lực, bóc lột, bỏ rơi và trẻ em có hoàn cảnh đặc biệt</t>
  </si>
  <si>
    <t>Đăng ký nhận chăm sóc thay thế cho trẻ em đối với cá nhân, người đại diện gia đình nhận chăm sóc thay thế không phải là người thân thích của trẻ em</t>
  </si>
  <si>
    <t>Thông báo nhận chăm sóc thay thế cho trẻ em đối với cá nhân, người đại diện gia đình nhận chăm sóc thay thế là người thân thích của trẻ em</t>
  </si>
  <si>
    <t>Chuyển trẻ em đang được chăm sóc thay thế tại cơ sở trợ giúp xã hội đến cá nhân, gia đình nhận chăm sóc thay thế</t>
  </si>
  <si>
    <t>Chấm dứt việc chăm sóc thay thế cho trẻ em theo đề nghị của cá nhân, đại diện gia đình nhận chăm sóc thay thế.</t>
  </si>
  <si>
    <t xml:space="preserve">       LĨNH VỰC HỘ TỊCH</t>
  </si>
  <si>
    <t xml:space="preserve">Thủ tục đăng ký khai sinh </t>
  </si>
  <si>
    <t xml:space="preserve">Thủ tục đăng ký kết hôn </t>
  </si>
  <si>
    <t xml:space="preserve">Thủ tục đăng ký nhận cha, mẹ, con </t>
  </si>
  <si>
    <t>Thủ tục đăng ký khai sinh kết hợp đăng ký nhận cha, mẹ, con</t>
  </si>
  <si>
    <t xml:space="preserve">Thủ tục đăng ký khai tử </t>
  </si>
  <si>
    <t>Thủ tục đăng ký khai sinh lưu động</t>
  </si>
  <si>
    <t>Thủ tục đăng ký kết hôn lưu động</t>
  </si>
  <si>
    <t>Thủ tục đăng ký khai tử lưu động</t>
  </si>
  <si>
    <t>Thủ tục đăng ký khai sinh có yếu tố nước ngoài tại khu vực biên giới</t>
  </si>
  <si>
    <t>Thủ tục đăng ký kết hôn có yếu tố nước ngoài tại khu vực biên giới</t>
  </si>
  <si>
    <t>Thủ tục đăng ký nhận cha, mẹ, con có yếu tố nước ngoài tại khu vực biên giới</t>
  </si>
  <si>
    <t>Thủ tục đăng ký khai tử có yếu tố nước ngoài tại khu vực biên giới</t>
  </si>
  <si>
    <t xml:space="preserve">Thủ tục đăng ký giám hộ </t>
  </si>
  <si>
    <t xml:space="preserve">Thủ tục đăng ký chấm dứt giám hộ </t>
  </si>
  <si>
    <t>Thủ tục thay đổi, cải chính, bổ sung hộ tịch</t>
  </si>
  <si>
    <t>Thủ tục cấp Giấy xác nhận tình trạng hôn nhân</t>
  </si>
  <si>
    <t>Thủ tục đăng ký lại khai sinh</t>
  </si>
  <si>
    <t>Thủ tục đăng ký khai sinh cho người đã có hồ sơ, giấy tờ cá nhân</t>
  </si>
  <si>
    <t>Thủ tục đăng ký lại kết hôn</t>
  </si>
  <si>
    <t>Thủ tục đăng ký lại khai tử</t>
  </si>
  <si>
    <t>Thủ tục cấp bản sao Trích lục hộ tịch</t>
  </si>
  <si>
    <t>LĨNH VỰC HÒA GIẢI Ở CƠ SỞ</t>
  </si>
  <si>
    <t>Thủ tục bầu hòa giải viên</t>
  </si>
  <si>
    <t>Thủ tục bầu tổ trưởng tổ hòa giải</t>
  </si>
  <si>
    <t>Thủ tục thôi làm hòa giải viên</t>
  </si>
  <si>
    <t xml:space="preserve">Thủ tục thanh toán thù lao cho hòa giải viên </t>
  </si>
  <si>
    <t xml:space="preserve"> LĨNH VỰC CHỨNG THỰC</t>
  </si>
  <si>
    <t>Thủ tục chứng thực chữ ký trong các giấy tờ văn bản (áp dụng cho cả trường hợp chứng thực điểm chỉ và trường hợp người yêu cầu chứng thực không ký, không điểm chỉ được)</t>
  </si>
  <si>
    <t>Thủ tục chứng thực bản sao từ bản chính các giấy tờ, văn bản do cơ quan có thẩm quyền của Việt Nam cấp hoặc chứng nhận</t>
  </si>
  <si>
    <t>Thủ tục chứng thực di chúc</t>
  </si>
  <si>
    <t>Thủ tục chứng thực văn bản thỏa thuận phân chia di sản mà di sản là động sản, quyền sử dụng đất, nhà ở</t>
  </si>
  <si>
    <t>Thủ tục chứng thực văn bản khai nhận di sản mà di sản là động sản, quyền sử dụng đất, nhà ở</t>
  </si>
  <si>
    <t>Thủ tục chứng thực văn bản từ chối nhận di sản</t>
  </si>
  <si>
    <t>Thủ tục chứng thực hợp đồng, giao dịch liên quan đến tài sản là động sản, quyền sử dụng đất, nhà ở</t>
  </si>
  <si>
    <t>Thủ tục chứng thực việc sửa đổi, bổ sung, hủy bỏ, sửa lỗi sai sót trong hợp đồng, giao dịch đã được chứng thực</t>
  </si>
  <si>
    <t>Thủ tục cấp bản sao có chứng thực từ bản chính hợp đồng, giao dịch đã được chứng thực</t>
  </si>
  <si>
    <t>LĨNH VỰC NUÔI CON NUÔI</t>
  </si>
  <si>
    <t>Thủ tục Đăng ký việc nuôi con nuôi trong nước</t>
  </si>
  <si>
    <t>Thủ tục Đăng ký lại việc nuôi con nuôi trong nước</t>
  </si>
  <si>
    <t>Thủ tục Giải quyết việc người nước ngoài cư trú ở khu vực biên giới nước láng giềng nhận trẻ em Việt Nam làm con nuôi</t>
  </si>
  <si>
    <t>Thủ tục Ghi chú việc nuôi con nuôi đã đăng ký tại cơ quan có thẩm quyền của nước láng giềng</t>
  </si>
  <si>
    <t>LĨNH VỰC BỒI THƯỜNG NHÀ NƯỚC</t>
  </si>
  <si>
    <t>Thủ tục giải quyết bồi thường tại cơ quan có trách nhiệm bồi thường trong hoạt động quản lý hành chính</t>
  </si>
  <si>
    <t>Thủ tục chuyển giao quyết định giải quyết bồi thường</t>
  </si>
  <si>
    <t>Thủ tục trả lại tài sản</t>
  </si>
  <si>
    <t>Thủ tục chi trả tiền bồi thường trong hoạt động quản lý hành chính</t>
  </si>
  <si>
    <t>Thủ tục giải quyết khiếu nại về bồi thường nhà nước lần đầu</t>
  </si>
  <si>
    <t>Công nhận gia đình văn hóa</t>
  </si>
  <si>
    <t>Thủ tục Đề nghị hỗ trợ kinh phí sinh con đúng chính sách dân số theo Nghị định số 39/2015/NĐ-CP ngày 27 tháng 4 năm 2015 của Chính phủ.</t>
  </si>
  <si>
    <t>Thủ tục Xác nhận hoạt động dịch vụ bảo vệ thực vật</t>
  </si>
  <si>
    <t>Thủ tục Xác nhận của Uỷ ban nhân dân cấp xã đối với lâm sản chưa qua chế biến có nguồn gốc khai thác từ rừng tự nhiên:</t>
  </si>
  <si>
    <t>Thủ tục Xác nhận của Uỷ ban nhân dân cấp xã đối với cây cảnh, cây bóng mát, cây cổ thụ có nguồn gốc khai thác từ  vườn, trang trại, cây trồng phân tán của tổ chức; cây có nguồn gốc khai thác từ rừng tự  nhiên, rừng trồng tập trung, vườn nhà, trang trại, cây phân tán của cộng đồng dân cư, hộ gia đình, cá nhân.</t>
  </si>
  <si>
    <t>Công nhận câu lạc bộ thể thao cơ sở</t>
  </si>
  <si>
    <t xml:space="preserve"> LĨNH VỰC THƯ VIỆN</t>
  </si>
  <si>
    <t>Đăng ký hoạt động thư viện tư nhân có vốn sách ban đầu từ 500 bản đến dưới 1.000 bản</t>
  </si>
  <si>
    <t>UBND THÀNH PHỐ CẨM PHẢ</t>
  </si>
  <si>
    <t>TRUNG TÂM HÀNH CHÍNH CÔNG</t>
  </si>
  <si>
    <t>Nguyên nhân của tình trạng hồ sơ quá hạn chủ yếu do các nguyên nhân: 
- Đường truyền mạng trên hệ thống congchuc.quangninh.gov.vn gặp sự cố dẫn tới việc cán bộ không thực hiện được việc tích trả hồ sơ trên phần mềm theo quy trình.
- Cán bộ không thực hiện đúng quy trình tích nhận và chuyển trên hệ thống dẫn đến tình trạng hồ sơ dù đã trả kết quả công dân đúng hạn nhưng bị treo trên phần mềm, không đảm bảo thời gian quy định.
- Cán bộ thực hiện hồ sơ bị trễ bước, không đảm bảo thời gian quy định dẫn tới trình trạng hồ sơ quá hạn theo quy định.</t>
  </si>
  <si>
    <t>GIÁM ĐỐC</t>
  </si>
  <si>
    <t>Phường 
Cẩm Thạch</t>
  </si>
  <si>
    <t>Phường 
Cẩm Bình</t>
  </si>
  <si>
    <t>Thái độ của CBCCVC 
khi giao tiếp</t>
  </si>
  <si>
    <t>Cộng dồn từ đầu năm (tính từ ngày 01/01/2018) đến ngày 14 tháng báo cáo</t>
  </si>
  <si>
    <t>Lĩnh vực ngành Công thương</t>
  </si>
  <si>
    <t>Lĩnh vực ngành Đất đai</t>
  </si>
  <si>
    <t>Lĩnh vực ngành Giáo dục và đào tạo</t>
  </si>
  <si>
    <t>Lĩnh vực ngành Giao thông vận tải</t>
  </si>
  <si>
    <t>Lĩnh vực ngành Tài chính – kế hoạch</t>
  </si>
  <si>
    <t>Lĩnh vực ngành Văn hóa thông tin</t>
  </si>
  <si>
    <t>Phường 
Quang Hanh</t>
  </si>
  <si>
    <t>Phường 
Cẩm Thủy</t>
  </si>
  <si>
    <t>Phường 
Cẩm Trung</t>
  </si>
  <si>
    <t>Phường 
Cẩm Thành</t>
  </si>
  <si>
    <t>Phường 
Cẩm Tây</t>
  </si>
  <si>
    <t>Phường 
Cẩm Đông</t>
  </si>
  <si>
    <t>Phường 
Cẩm Sơn</t>
  </si>
  <si>
    <t>Phường 
Cẩm Thịnh</t>
  </si>
  <si>
    <t>Phường 
Cẩm Phú</t>
  </si>
  <si>
    <t>Phường 
Cửa ông</t>
  </si>
  <si>
    <t>Phường 
Mông Dương</t>
  </si>
  <si>
    <t>Tổng số TTHC đã tiếp nhận và giải quyết</t>
  </si>
  <si>
    <t>Tổng số hồ sơ tiếp nhận và giải quyết trong kỳ</t>
  </si>
  <si>
    <t>ok</t>
  </si>
  <si>
    <t>0k</t>
  </si>
  <si>
    <r>
      <t>BÁO CÁO TỔNG HỢP KẾT QUẢ GIẢI QUYẾT THỦ TỤC HÀNH CHÍNH
CỦA TRUNG TÂM HÀNH CHÍNH CÔNG THÀNH PHỐ CẨM PHẢ CHIA THEO CÁC LĨNH VỰC
từ ngày 15</t>
    </r>
    <r>
      <rPr>
        <b/>
        <sz val="12"/>
        <color theme="1"/>
        <rFont val="Times New Roman"/>
        <family val="1"/>
      </rPr>
      <t>/05/2018 đến 14/06/2018</t>
    </r>
  </si>
  <si>
    <r>
      <t xml:space="preserve">BÁO CÁO TỔNG HỢP KẾT QỦA GIẢI QUYẾT THỦ TỤC HÀNH CHÍNH 
CỦA CÁC BỘ PHẬN TIẾP NHẬN VÀ TRẢ KẾT QUẢ CẤP XÃ TRÊN ĐỊA BÀN
</t>
    </r>
    <r>
      <rPr>
        <b/>
        <sz val="12"/>
        <color theme="1"/>
        <rFont val="Times New Roman"/>
        <family val="1"/>
      </rPr>
      <t>từ ngày 15/05/2018 đến 14/06/2018</t>
    </r>
  </si>
  <si>
    <t>BÁO CÁO TỔNG HỢP LŨY KẾ KẾT QUẢ
GIẢI QUYẾT THỦ TỤC HÀNH CHÍNH CỦA TRUNG TÂM HÀNH CHÍNH CÔNG 
THÀNH PHỐ CẨM PHẢ VÀ BỘ PHẬN TIẾP NHẬN VÀ TRẢ KẾT QUẢ CẤP XÃ
Từ ngày 15/05/2018 đến 14/06/2018</t>
  </si>
  <si>
    <r>
      <rPr>
        <b/>
        <sz val="11"/>
        <color theme="1"/>
        <rFont val="Times New Roman"/>
        <family val="1"/>
      </rPr>
      <t>BÁO CÁO TỔNG HỢP KẾT QUẢ KHẢO SÁT, LẤY Ý KIẾN ĐÁNH GIÁ SỰ HÀI LÒNG CỦA TỔ CHỨC, NGƯỜI DÂN 
TẠI TRUNG TÂM HÀNH CHÍNH THÀNH PHỐ CẨM PHẢ</t>
    </r>
    <r>
      <rPr>
        <b/>
        <sz val="12"/>
        <color theme="1"/>
        <rFont val="Times New Roman"/>
        <family val="1"/>
      </rPr>
      <t xml:space="preserve">
Từ ngày 15/05/2018 đến 14/06/2018</t>
    </r>
  </si>
  <si>
    <r>
      <rPr>
        <b/>
        <sz val="11"/>
        <color theme="1"/>
        <rFont val="Times New Roman"/>
        <family val="1"/>
      </rPr>
      <t>BÁO CÁO TỔNG HỢP KẾT QUẢ KHẢO SÁT, LẤY Ý KIẾN ĐÁNH GIÁ SỰ HÀI LÒNG CỦA TỔ CHỨC, NGƯỜI DÂN 
TẠI BỘ PHẬN TIẾP NHẬN VÀ TRẢ KẾT QỦA CÁC XÃ, PHƯỜNG, THỊ TRẤN TRÊN ĐỊA BÀN THÀNH PHỐ CẨM PHẢ</t>
    </r>
    <r>
      <rPr>
        <b/>
        <sz val="12"/>
        <color theme="1"/>
        <rFont val="Times New Roman"/>
        <family val="1"/>
      </rPr>
      <t xml:space="preserve">
Từ ngày 15/05/2018 đến 14/06/2018</t>
    </r>
  </si>
  <si>
    <r>
      <t>BÁO CÁO TỔNG HỢP KẾT QUẢ GIẢI QUYẾT THỦ TỤC HÀNH CHÍNH
CỦA TRUNG TÂM HÀNH CHÍNH CÔNG THÀNH PHỐ CẨM PHẢ CHIA THEO CÁC LĨNH VỰC
từ ngày 01</t>
    </r>
    <r>
      <rPr>
        <b/>
        <sz val="12"/>
        <color theme="1"/>
        <rFont val="Times New Roman"/>
        <family val="1"/>
      </rPr>
      <t>/01/2018 đến 14/06/2018</t>
    </r>
  </si>
  <si>
    <r>
      <t xml:space="preserve">BÁO CÁO TỔNG HỢP KẾT QỦA GIẢI QUYẾT THỦ TỤC HÀNH CHÍNH 
CỦA CÁC BỘ PHẬN TIẾP NHẬN VÀ TRẢ KẾT QUẢ CẤP XÃ TRÊN ĐỊA BÀN
</t>
    </r>
    <r>
      <rPr>
        <b/>
        <sz val="12"/>
        <color theme="1"/>
        <rFont val="Times New Roman"/>
        <family val="1"/>
      </rPr>
      <t>từ ngày 01/01/2018 đến 14/06/2018</t>
    </r>
  </si>
  <si>
    <t>Tỷ lệ</t>
  </si>
  <si>
    <t xml:space="preserve"> đúng và trước hạn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</si>
</sst>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1010000]d/m/yy;@"/>
    <numFmt numFmtId="165" formatCode="0.0"/>
  </numFmts>
  <fonts count="42"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b/>
      <sz val="10"/>
      <color theme="1"/>
      <name val="Times New Roman"/>
      <family val="1"/>
    </font>
    <font>
      <sz val="10"/>
      <color theme="1"/>
      <name val="Times New Roman"/>
      <family val="1"/>
    </font>
    <font>
      <b/>
      <i/>
      <sz val="11"/>
      <color theme="1"/>
      <name val="Times New Roman"/>
      <family val="1"/>
    </font>
    <font>
      <i/>
      <sz val="11"/>
      <color theme="1"/>
      <name val="Calibri"/>
      <family val="2"/>
      <scheme val="minor"/>
    </font>
    <font>
      <b/>
      <sz val="12"/>
      <color theme="1"/>
      <name val="Times New Roman"/>
      <family val="1"/>
    </font>
    <font>
      <i/>
      <sz val="8"/>
      <color theme="1"/>
      <name val="Times New Roman"/>
      <family val="1"/>
    </font>
    <font>
      <i/>
      <sz val="10"/>
      <color theme="1"/>
      <name val="Times New Roman"/>
      <family val="1"/>
    </font>
    <font>
      <sz val="9"/>
      <color theme="1"/>
      <name val="Times New Roman"/>
      <family val="1"/>
    </font>
    <font>
      <b/>
      <i/>
      <sz val="10"/>
      <color theme="1"/>
      <name val="Times New Roman"/>
      <family val="1"/>
    </font>
    <font>
      <b/>
      <sz val="9"/>
      <color theme="1"/>
      <name val="Times New Roman"/>
      <family val="1"/>
    </font>
    <font>
      <sz val="12"/>
      <color theme="1"/>
      <name val="Times New Roman"/>
      <family val="1"/>
    </font>
    <font>
      <sz val="10"/>
      <color theme="1"/>
      <name val="Calibri"/>
      <family val="2"/>
      <scheme val="minor"/>
    </font>
    <font>
      <sz val="11"/>
      <name val="Times New Roman"/>
      <family val="1"/>
      <charset val="163"/>
    </font>
    <font>
      <sz val="12"/>
      <name val="Times New Roman"/>
      <family val="1"/>
    </font>
    <font>
      <sz val="10"/>
      <name val="Arial"/>
      <family val="2"/>
      <charset val="163"/>
    </font>
    <font>
      <b/>
      <sz val="11"/>
      <color theme="1"/>
      <name val="Times New Roman"/>
      <family val="1"/>
      <charset val="163"/>
    </font>
    <font>
      <b/>
      <sz val="10"/>
      <color theme="1"/>
      <name val="Times New Roman"/>
      <family val="1"/>
      <charset val="163"/>
    </font>
    <font>
      <sz val="11"/>
      <name val="Times New Roman"/>
      <family val="1"/>
    </font>
    <font>
      <sz val="11"/>
      <color rgb="FF0070C0"/>
      <name val="Calibri"/>
      <family val="2"/>
    </font>
    <font>
      <sz val="11"/>
      <color indexed="10"/>
      <name val="Calibri"/>
      <family val="2"/>
    </font>
    <font>
      <b/>
      <sz val="14"/>
      <color theme="1"/>
      <name val="Times New Roman"/>
      <family val="1"/>
    </font>
    <font>
      <sz val="11"/>
      <color indexed="8"/>
      <name val="Calibri"/>
      <family val="2"/>
    </font>
    <font>
      <sz val="11"/>
      <color indexed="9"/>
      <name val="Calibri"/>
      <family val="2"/>
    </font>
    <font>
      <b/>
      <sz val="11"/>
      <color indexed="9"/>
      <name val="Calibri"/>
      <family val="2"/>
    </font>
    <font>
      <b/>
      <sz val="11"/>
      <color indexed="8"/>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theme="1"/>
      <name val="Calibri"/>
      <family val="2"/>
    </font>
  </fonts>
  <fills count="35">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45">
    <xf numFmtId="0" fontId="0" fillId="0" borderId="0"/>
    <xf numFmtId="164" fontId="17" fillId="0" borderId="0"/>
    <xf numFmtId="0" fontId="18" fillId="0" borderId="0"/>
    <xf numFmtId="0" fontId="25" fillId="0" borderId="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9" fillId="28" borderId="0" applyNumberFormat="0" applyBorder="0" applyAlignment="0" applyProtection="0"/>
    <xf numFmtId="0" fontId="30" fillId="29" borderId="15" applyNumberFormat="0" applyAlignment="0" applyProtection="0"/>
    <xf numFmtId="0" fontId="27" fillId="30" borderId="18" applyNumberFormat="0" applyAlignment="0" applyProtection="0"/>
    <xf numFmtId="0" fontId="31" fillId="0" borderId="0" applyNumberFormat="0" applyFill="0" applyBorder="0" applyAlignment="0" applyProtection="0"/>
    <xf numFmtId="0" fontId="32" fillId="31" borderId="0" applyNumberFormat="0" applyBorder="0" applyAlignment="0" applyProtection="0"/>
    <xf numFmtId="0" fontId="33" fillId="0" borderId="13" applyNumberFormat="0" applyFill="0" applyAlignment="0" applyProtection="0"/>
    <xf numFmtId="0" fontId="34" fillId="0" borderId="21"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 borderId="15" applyNumberFormat="0" applyAlignment="0" applyProtection="0"/>
    <xf numFmtId="0" fontId="37" fillId="0" borderId="17" applyNumberFormat="0" applyFill="0" applyAlignment="0" applyProtection="0"/>
    <xf numFmtId="0" fontId="38" fillId="32" borderId="0" applyNumberFormat="0" applyBorder="0" applyAlignment="0" applyProtection="0"/>
    <xf numFmtId="0" fontId="25" fillId="2" borderId="19" applyNumberFormat="0" applyAlignment="0" applyProtection="0"/>
    <xf numFmtId="0" fontId="39" fillId="29" borderId="16" applyNumberFormat="0" applyAlignment="0" applyProtection="0"/>
    <xf numFmtId="0" fontId="40" fillId="0" borderId="0" applyNumberFormat="0" applyFill="0" applyBorder="0" applyAlignment="0" applyProtection="0"/>
    <xf numFmtId="0" fontId="28" fillId="0" borderId="20" applyNumberFormat="0" applyFill="0" applyAlignment="0" applyProtection="0"/>
    <xf numFmtId="0" fontId="23" fillId="0" borderId="0" applyNumberFormat="0" applyFill="0" applyBorder="0" applyAlignment="0" applyProtection="0"/>
  </cellStyleXfs>
  <cellXfs count="198">
    <xf numFmtId="0" fontId="0" fillId="0" borderId="0" xfId="0"/>
    <xf numFmtId="0" fontId="1" fillId="0" borderId="0" xfId="0" applyFont="1"/>
    <xf numFmtId="0" fontId="2" fillId="0" borderId="0" xfId="0" applyFont="1"/>
    <xf numFmtId="0" fontId="3" fillId="0" borderId="0" xfId="0" applyFont="1" applyAlignment="1">
      <alignment horizontal="center"/>
    </xf>
    <xf numFmtId="0" fontId="2" fillId="0" borderId="1" xfId="0" applyFont="1" applyBorder="1" applyAlignment="1">
      <alignment horizontal="center" vertical="center" wrapText="1"/>
    </xf>
    <xf numFmtId="0" fontId="2" fillId="0" borderId="1" xfId="0" applyFont="1" applyBorder="1"/>
    <xf numFmtId="0" fontId="2" fillId="0" borderId="1" xfId="0" applyFont="1" applyBorder="1" applyAlignment="1">
      <alignment horizontal="center"/>
    </xf>
    <xf numFmtId="0" fontId="1" fillId="0" borderId="1" xfId="0" applyFont="1" applyBorder="1" applyAlignment="1">
      <alignment horizontal="center"/>
    </xf>
    <xf numFmtId="0" fontId="1" fillId="0" borderId="1" xfId="0" applyFont="1" applyBorder="1"/>
    <xf numFmtId="0" fontId="4" fillId="0" borderId="1" xfId="0" applyFont="1" applyBorder="1" applyAlignment="1">
      <alignment wrapText="1"/>
    </xf>
    <xf numFmtId="0" fontId="5" fillId="0" borderId="1" xfId="0" applyFont="1" applyBorder="1" applyAlignment="1">
      <alignment wrapText="1"/>
    </xf>
    <xf numFmtId="0" fontId="3" fillId="0" borderId="1" xfId="0" applyFont="1" applyBorder="1" applyAlignment="1">
      <alignment horizontal="center"/>
    </xf>
    <xf numFmtId="0" fontId="7" fillId="0" borderId="1" xfId="0" applyFont="1" applyBorder="1" applyAlignment="1">
      <alignment horizontal="center"/>
    </xf>
    <xf numFmtId="0" fontId="1" fillId="0" borderId="1" xfId="0" applyFont="1" applyBorder="1" applyAlignment="1">
      <alignment horizontal="center" vertical="center" wrapText="1"/>
    </xf>
    <xf numFmtId="0" fontId="1" fillId="0" borderId="1" xfId="0" applyFont="1" applyBorder="1" applyAlignment="1">
      <alignment wrapText="1"/>
    </xf>
    <xf numFmtId="0" fontId="2" fillId="0" borderId="0" xfId="0" applyFont="1" applyAlignment="1">
      <alignment wrapText="1"/>
    </xf>
    <xf numFmtId="0" fontId="1" fillId="0" borderId="0" xfId="0" applyFont="1" applyAlignment="1">
      <alignment horizontal="right"/>
    </xf>
    <xf numFmtId="0" fontId="1" fillId="0" borderId="1" xfId="0" applyFont="1" applyBorder="1" applyAlignment="1">
      <alignment horizontal="center" vertical="center" wrapText="1"/>
    </xf>
    <xf numFmtId="0" fontId="3" fillId="0" borderId="0" xfId="0" applyFont="1" applyAlignment="1">
      <alignment horizontal="center"/>
    </xf>
    <xf numFmtId="0" fontId="9" fillId="0" borderId="1" xfId="0" applyFont="1" applyBorder="1" applyAlignment="1">
      <alignment horizontal="center"/>
    </xf>
    <xf numFmtId="0" fontId="4" fillId="0" borderId="1" xfId="0" applyFont="1" applyBorder="1"/>
    <xf numFmtId="0" fontId="11" fillId="0" borderId="1" xfId="0" applyFont="1" applyBorder="1"/>
    <xf numFmtId="0" fontId="1" fillId="0" borderId="0" xfId="0" applyFont="1" applyAlignment="1">
      <alignment horizontal="right"/>
    </xf>
    <xf numFmtId="0" fontId="3" fillId="0" borderId="1" xfId="0" applyFont="1" applyBorder="1" applyAlignment="1">
      <alignment horizontal="center" vertical="center" wrapText="1"/>
    </xf>
    <xf numFmtId="0" fontId="3" fillId="0" borderId="0" xfId="0" applyFont="1"/>
    <xf numFmtId="0" fontId="3" fillId="0" borderId="1" xfId="0" applyFont="1" applyBorder="1"/>
    <xf numFmtId="0" fontId="6" fillId="0" borderId="1" xfId="0" applyFont="1" applyBorder="1"/>
    <xf numFmtId="0" fontId="4" fillId="0" borderId="1" xfId="0" applyFont="1" applyBorder="1" applyAlignment="1">
      <alignment horizontal="center" vertical="center" wrapText="1"/>
    </xf>
    <xf numFmtId="0" fontId="12" fillId="0" borderId="1" xfId="0" applyFont="1" applyBorder="1"/>
    <xf numFmtId="0" fontId="2" fillId="0" borderId="0" xfId="0" applyFont="1" applyBorder="1"/>
    <xf numFmtId="0" fontId="4" fillId="0" borderId="1" xfId="0" applyFont="1" applyBorder="1" applyAlignment="1">
      <alignment horizontal="justify" vertical="center" wrapText="1"/>
    </xf>
    <xf numFmtId="0" fontId="1" fillId="0" borderId="0" xfId="0" applyFont="1" applyAlignment="1">
      <alignment horizontal="right"/>
    </xf>
    <xf numFmtId="0" fontId="2" fillId="0" borderId="0" xfId="0" applyFont="1" applyAlignment="1">
      <alignment wrapText="1"/>
    </xf>
    <xf numFmtId="0" fontId="8" fillId="0" borderId="1" xfId="0" applyFont="1" applyBorder="1" applyAlignment="1">
      <alignment horizontal="justify" vertical="center" wrapText="1"/>
    </xf>
    <xf numFmtId="0" fontId="2" fillId="0" borderId="0" xfId="0" applyFont="1"/>
    <xf numFmtId="0" fontId="14" fillId="0" borderId="0" xfId="0" applyFont="1"/>
    <xf numFmtId="0" fontId="11" fillId="0" borderId="6" xfId="0" applyFont="1" applyBorder="1" applyAlignment="1">
      <alignment horizontal="center" vertical="center" wrapText="1" shrinkToFit="1"/>
    </xf>
    <xf numFmtId="0" fontId="5" fillId="0" borderId="6" xfId="0" applyFont="1" applyBorder="1" applyAlignment="1">
      <alignment horizontal="center" vertical="center" wrapText="1" shrinkToFit="1"/>
    </xf>
    <xf numFmtId="0" fontId="8" fillId="0" borderId="1" xfId="0" applyFont="1" applyBorder="1" applyAlignment="1">
      <alignment horizontal="center" vertical="center" wrapText="1" shrinkToFit="1"/>
    </xf>
    <xf numFmtId="0" fontId="14" fillId="0" borderId="1" xfId="0" applyFont="1" applyBorder="1" applyAlignment="1">
      <alignment horizontal="center" vertical="center" wrapText="1" shrinkToFit="1"/>
    </xf>
    <xf numFmtId="0" fontId="10" fillId="0" borderId="1" xfId="0" applyFont="1" applyBorder="1" applyAlignment="1">
      <alignment horizontal="center" vertical="center" wrapText="1" shrinkToFi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shrinkToFit="1"/>
    </xf>
    <xf numFmtId="0" fontId="10" fillId="0" borderId="0" xfId="0" applyFont="1" applyBorder="1" applyAlignment="1">
      <alignment horizontal="center" vertical="center" wrapText="1" shrinkToFit="1"/>
    </xf>
    <xf numFmtId="0" fontId="14" fillId="0" borderId="0" xfId="0" applyFont="1" applyBorder="1" applyAlignment="1">
      <alignment vertical="center" wrapText="1"/>
    </xf>
    <xf numFmtId="0" fontId="1" fillId="0" borderId="0" xfId="0" applyFont="1" applyBorder="1" applyAlignment="1">
      <alignment horizontal="center"/>
    </xf>
    <xf numFmtId="0" fontId="4"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5" fillId="0" borderId="1" xfId="0" applyFont="1" applyBorder="1"/>
    <xf numFmtId="0" fontId="2"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center"/>
    </xf>
    <xf numFmtId="0" fontId="2" fillId="0" borderId="0" xfId="0" applyFont="1"/>
    <xf numFmtId="0" fontId="1" fillId="0" borderId="1" xfId="0" applyFont="1" applyBorder="1" applyAlignment="1">
      <alignment horizontal="center" vertical="center" wrapText="1"/>
    </xf>
    <xf numFmtId="0" fontId="2" fillId="0" borderId="0" xfId="0" applyFont="1"/>
    <xf numFmtId="164" fontId="16" fillId="0" borderId="1" xfId="1" applyFont="1" applyBorder="1" applyAlignment="1">
      <alignment horizontal="left"/>
    </xf>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xf numFmtId="164" fontId="16" fillId="0" borderId="1" xfId="1" applyFont="1" applyBorder="1" applyAlignment="1">
      <alignment horizontal="center"/>
    </xf>
    <xf numFmtId="164" fontId="16" fillId="0" borderId="1" xfId="1" applyFont="1" applyBorder="1" applyAlignment="1">
      <alignment horizontal="center"/>
    </xf>
    <xf numFmtId="0" fontId="2" fillId="0" borderId="1" xfId="0" applyFont="1" applyBorder="1" applyAlignment="1"/>
    <xf numFmtId="0" fontId="2" fillId="0" borderId="1" xfId="0" applyFont="1" applyBorder="1" applyAlignment="1">
      <alignment wrapText="1"/>
    </xf>
    <xf numFmtId="0" fontId="1" fillId="0" borderId="0" xfId="0" applyFont="1" applyAlignment="1">
      <alignment horizontal="right"/>
    </xf>
    <xf numFmtId="0" fontId="4" fillId="0" borderId="0" xfId="0" applyFont="1" applyAlignment="1">
      <alignment horizontal="right"/>
    </xf>
    <xf numFmtId="0" fontId="0" fillId="0" borderId="0" xfId="0" applyAlignment="1">
      <alignment horizontal="right"/>
    </xf>
    <xf numFmtId="0" fontId="2" fillId="0" borderId="0" xfId="0" applyFont="1"/>
    <xf numFmtId="0" fontId="3" fillId="0" borderId="0" xfId="0" applyFont="1" applyAlignment="1">
      <alignment horizontal="center"/>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center"/>
    </xf>
    <xf numFmtId="0" fontId="2" fillId="0" borderId="0" xfId="0" applyFont="1"/>
    <xf numFmtId="0" fontId="2" fillId="0" borderId="0" xfId="0" applyFont="1" applyAlignment="1">
      <alignment vertical="top" wrapText="1"/>
    </xf>
    <xf numFmtId="0" fontId="2" fillId="0" borderId="1" xfId="0" applyFont="1" applyBorder="1" applyAlignment="1">
      <alignment horizontal="center" vertical="center" wrapText="1" shrinkToFit="1"/>
    </xf>
    <xf numFmtId="0" fontId="2" fillId="0" borderId="1" xfId="0" applyFont="1" applyBorder="1" applyAlignment="1">
      <alignment vertical="center" wrapText="1"/>
    </xf>
    <xf numFmtId="0" fontId="21" fillId="0" borderId="1" xfId="0" applyFont="1" applyBorder="1" applyAlignment="1">
      <alignment vertical="center" wrapText="1"/>
    </xf>
    <xf numFmtId="0" fontId="2" fillId="0" borderId="0" xfId="0" applyFont="1" applyBorder="1" applyAlignment="1">
      <alignment horizontal="center"/>
    </xf>
    <xf numFmtId="0" fontId="22" fillId="0" borderId="1" xfId="0" applyFont="1" applyBorder="1" applyAlignment="1">
      <alignment vertical="top"/>
    </xf>
    <xf numFmtId="0" fontId="23" fillId="0" borderId="1" xfId="0" applyFont="1" applyBorder="1" applyAlignment="1">
      <alignment vertical="top"/>
    </xf>
    <xf numFmtId="0" fontId="2" fillId="0" borderId="1" xfId="0" applyFont="1" applyBorder="1" applyAlignment="1">
      <alignment vertical="top"/>
    </xf>
    <xf numFmtId="2"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0" xfId="0" applyFont="1"/>
    <xf numFmtId="0" fontId="24" fillId="0" borderId="0" xfId="0" applyFont="1" applyAlignment="1"/>
    <xf numFmtId="165" fontId="2"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2" fillId="33" borderId="1" xfId="0" applyFont="1" applyFill="1" applyBorder="1"/>
    <xf numFmtId="0" fontId="22" fillId="33" borderId="1" xfId="0" applyFont="1" applyFill="1" applyBorder="1" applyAlignment="1">
      <alignment vertical="top"/>
    </xf>
    <xf numFmtId="0" fontId="23" fillId="33" borderId="1" xfId="0" applyFont="1" applyFill="1" applyBorder="1" applyAlignment="1">
      <alignment vertical="top"/>
    </xf>
    <xf numFmtId="0" fontId="14" fillId="0" borderId="1" xfId="0" applyFont="1" applyBorder="1"/>
    <xf numFmtId="0" fontId="2" fillId="0" borderId="2" xfId="0" applyFont="1" applyBorder="1" applyAlignment="1">
      <alignment vertical="top"/>
    </xf>
    <xf numFmtId="0" fontId="14" fillId="34" borderId="1" xfId="0" applyFont="1" applyFill="1" applyBorder="1" applyAlignment="1">
      <alignment horizontal="center" vertical="center" wrapText="1" shrinkToFit="1"/>
    </xf>
    <xf numFmtId="0" fontId="2" fillId="34" borderId="1" xfId="0" applyFont="1" applyFill="1" applyBorder="1" applyAlignment="1">
      <alignment horizontal="center" vertical="center" wrapText="1" shrinkToFit="1"/>
    </xf>
    <xf numFmtId="0" fontId="2" fillId="34" borderId="1" xfId="0" applyFont="1" applyFill="1" applyBorder="1" applyAlignment="1">
      <alignment vertical="center" wrapText="1"/>
    </xf>
    <xf numFmtId="0" fontId="2" fillId="34" borderId="1" xfId="0" applyFont="1" applyFill="1" applyBorder="1" applyAlignment="1">
      <alignment horizontal="center" vertical="center" wrapText="1"/>
    </xf>
    <xf numFmtId="0" fontId="14" fillId="34" borderId="1" xfId="0" applyFont="1" applyFill="1" applyBorder="1"/>
    <xf numFmtId="0" fontId="14" fillId="34" borderId="0" xfId="0" applyFont="1" applyFill="1"/>
    <xf numFmtId="0" fontId="2" fillId="34" borderId="1" xfId="0" applyFont="1" applyFill="1" applyBorder="1"/>
    <xf numFmtId="0" fontId="2" fillId="34" borderId="0" xfId="0" applyFont="1" applyFill="1"/>
    <xf numFmtId="0" fontId="10" fillId="34" borderId="1" xfId="0" applyFont="1" applyFill="1" applyBorder="1" applyAlignment="1">
      <alignment horizontal="center" vertical="center" wrapText="1" shrinkToFit="1"/>
    </xf>
    <xf numFmtId="0" fontId="1" fillId="0" borderId="3" xfId="0" applyFont="1" applyBorder="1"/>
    <xf numFmtId="0" fontId="0" fillId="0" borderId="1" xfId="0" applyBorder="1"/>
    <xf numFmtId="0" fontId="2" fillId="0" borderId="7" xfId="0" applyFont="1" applyFill="1" applyBorder="1"/>
    <xf numFmtId="0" fontId="8" fillId="0" borderId="1" xfId="0" applyFont="1" applyBorder="1"/>
    <xf numFmtId="0" fontId="41" fillId="0" borderId="1" xfId="0" applyFont="1" applyBorder="1" applyAlignment="1">
      <alignment vertical="top"/>
    </xf>
    <xf numFmtId="0" fontId="22" fillId="0" borderId="1" xfId="0" applyFont="1" applyBorder="1" applyAlignment="1">
      <alignment vertical="center"/>
    </xf>
    <xf numFmtId="0" fontId="23" fillId="0" borderId="1" xfId="0" applyFont="1" applyBorder="1" applyAlignment="1">
      <alignment vertical="center"/>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24" fillId="0" borderId="0" xfId="0" applyFont="1" applyAlignment="1">
      <alignment horizontal="center"/>
    </xf>
    <xf numFmtId="0" fontId="19" fillId="0" borderId="0" xfId="0" applyFont="1" applyAlignment="1">
      <alignment horizontal="center"/>
    </xf>
    <xf numFmtId="0" fontId="2" fillId="0" borderId="0" xfId="0" applyFont="1" applyAlignment="1">
      <alignment horizontal="left" vertical="top"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4" xfId="0" applyFont="1" applyBorder="1" applyAlignment="1">
      <alignment horizontal="left" wrapText="1"/>
    </xf>
    <xf numFmtId="0" fontId="1" fillId="0" borderId="0" xfId="0" applyFont="1" applyAlignment="1">
      <alignment horizontal="center" wrapText="1"/>
    </xf>
    <xf numFmtId="0" fontId="3" fillId="0" borderId="0" xfId="0" applyFont="1" applyAlignment="1">
      <alignment horizontal="center"/>
    </xf>
    <xf numFmtId="0" fontId="1" fillId="0" borderId="0" xfId="0" applyFont="1" applyAlignment="1">
      <alignment horizontal="right"/>
    </xf>
    <xf numFmtId="0" fontId="20" fillId="0" borderId="0" xfId="0" applyFont="1" applyAlignment="1">
      <alignment horizontal="center"/>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wrapText="1"/>
    </xf>
    <xf numFmtId="0" fontId="1" fillId="0" borderId="3" xfId="0" applyFont="1" applyBorder="1" applyAlignment="1">
      <alignment horizontal="center" wrapText="1"/>
    </xf>
    <xf numFmtId="0" fontId="1" fillId="0" borderId="4" xfId="0" applyFont="1" applyBorder="1" applyAlignment="1">
      <alignment horizontal="center" wrapText="1"/>
    </xf>
    <xf numFmtId="0" fontId="4" fillId="0" borderId="2"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13" fillId="0" borderId="2"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3" xfId="0" applyFont="1" applyBorder="1" applyAlignment="1">
      <alignment horizontal="center" vertical="center" wrapText="1"/>
    </xf>
    <xf numFmtId="0" fontId="8" fillId="0" borderId="0" xfId="0" applyFont="1" applyAlignment="1">
      <alignment horizontal="center" wrapText="1"/>
    </xf>
    <xf numFmtId="0" fontId="8" fillId="0" borderId="0" xfId="0" applyFont="1" applyAlignment="1">
      <alignment horizontal="center"/>
    </xf>
    <xf numFmtId="0" fontId="14" fillId="0" borderId="9" xfId="0" applyFont="1" applyBorder="1" applyAlignment="1">
      <alignment horizontal="center"/>
    </xf>
    <xf numFmtId="0" fontId="14" fillId="0" borderId="10"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2"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2" xfId="0" applyFont="1" applyBorder="1" applyAlignment="1">
      <alignment horizontal="center" vertical="center" wrapText="1" shrinkToFit="1"/>
    </xf>
    <xf numFmtId="0" fontId="0" fillId="0" borderId="4" xfId="0" applyFont="1" applyBorder="1" applyAlignment="1">
      <alignment vertical="center" wrapText="1"/>
    </xf>
    <xf numFmtId="0" fontId="5" fillId="0" borderId="2" xfId="0" applyFont="1" applyBorder="1" applyAlignment="1">
      <alignment horizontal="center" vertical="center" wrapText="1" shrinkToFit="1"/>
    </xf>
    <xf numFmtId="0" fontId="0" fillId="0" borderId="4" xfId="0"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2" xfId="0" applyFont="1" applyBorder="1" applyAlignment="1">
      <alignment horizontal="center" wrapText="1"/>
    </xf>
    <xf numFmtId="0" fontId="13" fillId="0" borderId="3" xfId="0" applyFont="1" applyBorder="1" applyAlignment="1">
      <alignment horizontal="center"/>
    </xf>
    <xf numFmtId="0" fontId="13"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5" fillId="0" borderId="5" xfId="0" applyFont="1" applyBorder="1" applyAlignment="1">
      <alignment horizontal="center" wrapText="1"/>
    </xf>
    <xf numFmtId="0" fontId="5" fillId="0" borderId="6" xfId="0" applyFont="1" applyBorder="1" applyAlignment="1">
      <alignment horizont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0" fontId="1" fillId="0" borderId="2" xfId="0" applyFont="1" applyBorder="1" applyAlignment="1">
      <alignment horizontal="center" vertical="center" wrapText="1" shrinkToFit="1"/>
    </xf>
    <xf numFmtId="0" fontId="0" fillId="0" borderId="4" xfId="0" applyBorder="1" applyAlignment="1">
      <alignment horizontal="center" vertical="center" wrapText="1" shrinkToFit="1"/>
    </xf>
    <xf numFmtId="0" fontId="0" fillId="0" borderId="4" xfId="0" applyFont="1" applyBorder="1" applyAlignment="1">
      <alignment horizontal="center" vertical="center" wrapText="1"/>
    </xf>
    <xf numFmtId="0" fontId="4" fillId="0" borderId="2"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4" fillId="0" borderId="0" xfId="0" applyFont="1" applyAlignment="1">
      <alignment horizontal="right"/>
    </xf>
    <xf numFmtId="0" fontId="0" fillId="0" borderId="0" xfId="0"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8" fillId="0" borderId="10" xfId="0" applyFont="1" applyBorder="1" applyAlignment="1">
      <alignment horizontal="center" vertical="center" wrapText="1" shrinkToFit="1"/>
    </xf>
    <xf numFmtId="0" fontId="8" fillId="0" borderId="11"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0" fillId="0" borderId="0" xfId="0" applyAlignment="1">
      <alignment horizontal="center" wrapText="1"/>
    </xf>
    <xf numFmtId="0" fontId="1" fillId="0" borderId="10"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2" xfId="0" applyFont="1" applyBorder="1" applyAlignment="1">
      <alignment horizontal="center" vertical="center" wrapText="1" shrinkToFi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0" xfId="0" applyFont="1" applyAlignment="1">
      <alignment wrapText="1"/>
    </xf>
    <xf numFmtId="0" fontId="2" fillId="0" borderId="8" xfId="0" applyFont="1" applyBorder="1" applyAlignment="1">
      <alignment wrapText="1" shrinkToFit="1"/>
    </xf>
    <xf numFmtId="0" fontId="1" fillId="0" borderId="4" xfId="0" applyFont="1" applyBorder="1" applyAlignment="1">
      <alignment horizontal="center" vertical="center" wrapText="1"/>
    </xf>
    <xf numFmtId="0" fontId="8" fillId="0" borderId="1" xfId="0" applyFont="1" applyBorder="1" applyAlignment="1">
      <alignment horizontal="center" vertical="center" wrapText="1"/>
    </xf>
    <xf numFmtId="0" fontId="2" fillId="0" borderId="0" xfId="0" applyFont="1"/>
    <xf numFmtId="0" fontId="2" fillId="0" borderId="0" xfId="0" applyFont="1" applyFill="1" applyBorder="1"/>
    <xf numFmtId="0" fontId="0" fillId="0" borderId="0" xfId="0" applyAlignment="1"/>
    <xf numFmtId="0" fontId="1" fillId="0" borderId="0" xfId="0" applyFont="1" applyBorder="1"/>
  </cellXfs>
  <cellStyles count="45">
    <cellStyle name="20% - Accent1 2" xfId="4"/>
    <cellStyle name="20% - Accent2 2" xfId="5"/>
    <cellStyle name="20% - Accent3 2" xfId="6"/>
    <cellStyle name="20% - Accent4 2" xfId="7"/>
    <cellStyle name="20% - Accent5 2" xfId="8"/>
    <cellStyle name="20% - Accent6 2" xfId="9"/>
    <cellStyle name="40% - Accent1 2" xfId="10"/>
    <cellStyle name="40% - Accent2 2" xfId="11"/>
    <cellStyle name="40% - Accent3 2" xfId="12"/>
    <cellStyle name="40% - Accent4 2" xfId="13"/>
    <cellStyle name="40% - Accent5 2" xfId="14"/>
    <cellStyle name="40% - Accent6 2" xfId="15"/>
    <cellStyle name="60% - Accent1 2" xfId="16"/>
    <cellStyle name="60% - Accent2 2" xfId="17"/>
    <cellStyle name="60% - Accent3 2" xfId="18"/>
    <cellStyle name="60% - Accent4 2" xfId="19"/>
    <cellStyle name="60% - Accent5 2" xfId="20"/>
    <cellStyle name="60% - Accent6 2" xfId="21"/>
    <cellStyle name="Accent1 2" xfId="22"/>
    <cellStyle name="Accent2 2" xfId="23"/>
    <cellStyle name="Accent3 2" xfId="24"/>
    <cellStyle name="Accent4 2" xfId="25"/>
    <cellStyle name="Accent5 2" xfId="26"/>
    <cellStyle name="Accent6 2" xfId="27"/>
    <cellStyle name="Bad 2" xfId="28"/>
    <cellStyle name="Calculation 2" xfId="29"/>
    <cellStyle name="Check Cell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2" xfId="1"/>
    <cellStyle name="Normal 2 2" xfId="2"/>
    <cellStyle name="Normal 3" xfId="3"/>
    <cellStyle name="Note 2" xfId="40"/>
    <cellStyle name="Output 2" xfId="41"/>
    <cellStyle name="Title 2" xfId="42"/>
    <cellStyle name="Total 2" xfId="43"/>
    <cellStyle name="Warning Text 2" xfId="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topLeftCell="A37" zoomScale="136" zoomScaleNormal="136" workbookViewId="0">
      <selection activeCell="B32" sqref="B32:N35"/>
    </sheetView>
  </sheetViews>
  <sheetFormatPr defaultRowHeight="15" x14ac:dyDescent="0.25"/>
  <cols>
    <col min="1" max="1" width="5.140625" customWidth="1"/>
    <col min="2" max="2" width="33.140625" customWidth="1"/>
    <col min="3" max="3" width="7.42578125" customWidth="1"/>
    <col min="4" max="4" width="7.85546875" customWidth="1"/>
    <col min="5" max="5" width="8.140625" customWidth="1"/>
    <col min="6" max="6" width="6.5703125" customWidth="1"/>
    <col min="7" max="7" width="7" customWidth="1"/>
    <col min="8" max="8" width="6.42578125" customWidth="1"/>
    <col min="9" max="9" width="7.42578125" customWidth="1"/>
    <col min="10" max="10" width="5.7109375" customWidth="1"/>
    <col min="11" max="11" width="7.140625" customWidth="1"/>
    <col min="12" max="12" width="6.85546875" customWidth="1"/>
    <col min="13" max="13" width="5.5703125" customWidth="1"/>
    <col min="14" max="14" width="6" customWidth="1"/>
    <col min="15" max="15" width="6.5703125" customWidth="1"/>
  </cols>
  <sheetData>
    <row r="1" spans="1:15" x14ac:dyDescent="0.25">
      <c r="A1" s="119" t="s">
        <v>371</v>
      </c>
      <c r="B1" s="119"/>
      <c r="C1" s="2"/>
      <c r="D1" s="2"/>
      <c r="E1" s="2"/>
      <c r="F1" s="2"/>
      <c r="G1" s="2"/>
      <c r="H1" s="2"/>
      <c r="I1" s="2"/>
      <c r="J1" s="2"/>
      <c r="K1" s="2"/>
      <c r="M1" s="16"/>
      <c r="N1" s="16"/>
      <c r="O1" s="31" t="s">
        <v>19</v>
      </c>
    </row>
    <row r="2" spans="1:15" x14ac:dyDescent="0.25">
      <c r="A2" s="119" t="s">
        <v>372</v>
      </c>
      <c r="B2" s="119"/>
      <c r="C2" s="69"/>
      <c r="D2" s="69"/>
      <c r="E2" s="69"/>
      <c r="F2" s="69"/>
      <c r="G2" s="69"/>
      <c r="H2" s="69"/>
      <c r="I2" s="69"/>
      <c r="J2" s="69"/>
      <c r="K2" s="69"/>
      <c r="M2" s="66"/>
      <c r="N2" s="66"/>
      <c r="O2" s="66"/>
    </row>
    <row r="3" spans="1:15" ht="42" customHeight="1" x14ac:dyDescent="0.25">
      <c r="A3" s="124" t="s">
        <v>400</v>
      </c>
      <c r="B3" s="124"/>
      <c r="C3" s="124"/>
      <c r="D3" s="124"/>
      <c r="E3" s="124"/>
      <c r="F3" s="124"/>
      <c r="G3" s="124"/>
      <c r="H3" s="124"/>
      <c r="I3" s="124"/>
      <c r="J3" s="124"/>
      <c r="K3" s="124"/>
      <c r="L3" s="124"/>
      <c r="M3" s="124"/>
      <c r="N3" s="124"/>
      <c r="O3" s="124"/>
    </row>
    <row r="4" spans="1:15" ht="7.5" customHeight="1" x14ac:dyDescent="0.25">
      <c r="C4" s="125"/>
      <c r="D4" s="125"/>
      <c r="E4" s="125"/>
      <c r="F4" s="125"/>
      <c r="G4" s="125"/>
      <c r="H4" s="125"/>
      <c r="I4" s="125"/>
      <c r="J4" s="125"/>
      <c r="K4" s="125"/>
      <c r="L4" s="125"/>
      <c r="M4" s="125"/>
    </row>
    <row r="5" spans="1:15" s="1" customFormat="1" ht="32.25" customHeight="1" x14ac:dyDescent="0.2">
      <c r="A5" s="110" t="s">
        <v>15</v>
      </c>
      <c r="B5" s="110" t="s">
        <v>184</v>
      </c>
      <c r="C5" s="113" t="s">
        <v>2</v>
      </c>
      <c r="D5" s="113"/>
      <c r="E5" s="113"/>
      <c r="F5" s="113" t="s">
        <v>13</v>
      </c>
      <c r="G5" s="113"/>
      <c r="H5" s="113"/>
      <c r="I5" s="113"/>
      <c r="J5" s="113" t="s">
        <v>3</v>
      </c>
      <c r="K5" s="113"/>
      <c r="L5" s="113"/>
      <c r="M5" s="110" t="s">
        <v>11</v>
      </c>
      <c r="N5" s="110" t="s">
        <v>12</v>
      </c>
      <c r="O5" s="110" t="s">
        <v>65</v>
      </c>
    </row>
    <row r="6" spans="1:15" s="1" customFormat="1" ht="14.25" customHeight="1" x14ac:dyDescent="0.2">
      <c r="A6" s="111"/>
      <c r="B6" s="111"/>
      <c r="C6" s="113" t="s">
        <v>4</v>
      </c>
      <c r="D6" s="117" t="s">
        <v>5</v>
      </c>
      <c r="E6" s="117"/>
      <c r="F6" s="113" t="s">
        <v>4</v>
      </c>
      <c r="G6" s="114" t="s">
        <v>5</v>
      </c>
      <c r="H6" s="115"/>
      <c r="I6" s="116"/>
      <c r="J6" s="113" t="s">
        <v>4</v>
      </c>
      <c r="K6" s="117" t="s">
        <v>5</v>
      </c>
      <c r="L6" s="117"/>
      <c r="M6" s="111"/>
      <c r="N6" s="111"/>
      <c r="O6" s="111"/>
    </row>
    <row r="7" spans="1:15" s="1" customFormat="1" ht="88.5" customHeight="1" x14ac:dyDescent="0.2">
      <c r="A7" s="112"/>
      <c r="B7" s="112"/>
      <c r="C7" s="113"/>
      <c r="D7" s="88" t="s">
        <v>6</v>
      </c>
      <c r="E7" s="88" t="s">
        <v>7</v>
      </c>
      <c r="F7" s="113"/>
      <c r="G7" s="88" t="s">
        <v>14</v>
      </c>
      <c r="H7" s="88" t="s">
        <v>8</v>
      </c>
      <c r="I7" s="88" t="s">
        <v>9</v>
      </c>
      <c r="J7" s="113"/>
      <c r="K7" s="88" t="s">
        <v>10</v>
      </c>
      <c r="L7" s="88" t="s">
        <v>185</v>
      </c>
      <c r="M7" s="112"/>
      <c r="N7" s="112"/>
      <c r="O7" s="112"/>
    </row>
    <row r="8" spans="1:15" s="3"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6.5" customHeight="1" x14ac:dyDescent="0.25">
      <c r="A9" s="47" t="s">
        <v>17</v>
      </c>
      <c r="B9" s="121" t="s">
        <v>45</v>
      </c>
      <c r="C9" s="122"/>
      <c r="D9" s="122"/>
      <c r="E9" s="122"/>
      <c r="F9" s="122"/>
      <c r="G9" s="122"/>
      <c r="H9" s="122"/>
      <c r="I9" s="122"/>
      <c r="J9" s="122"/>
      <c r="K9" s="122"/>
      <c r="L9" s="122"/>
      <c r="M9" s="122"/>
      <c r="N9" s="122"/>
      <c r="O9" s="123"/>
    </row>
    <row r="10" spans="1:15" x14ac:dyDescent="0.25">
      <c r="A10" s="4">
        <v>1</v>
      </c>
      <c r="B10" s="82" t="s">
        <v>379</v>
      </c>
      <c r="C10" s="5">
        <f t="shared" ref="C10:C22" si="0">F10+J10+M10</f>
        <v>11</v>
      </c>
      <c r="D10" s="80">
        <v>4</v>
      </c>
      <c r="E10" s="80">
        <v>7</v>
      </c>
      <c r="F10" s="5">
        <f t="shared" ref="F10:F22" si="1">G10+H10</f>
        <v>9</v>
      </c>
      <c r="G10" s="80">
        <v>7</v>
      </c>
      <c r="H10" s="80">
        <v>2</v>
      </c>
      <c r="I10" s="81">
        <v>0</v>
      </c>
      <c r="J10" s="5">
        <f t="shared" ref="J10:J22" si="2">K10+L10</f>
        <v>2</v>
      </c>
      <c r="K10" s="80">
        <v>2</v>
      </c>
      <c r="L10" s="81">
        <v>0</v>
      </c>
      <c r="M10" s="80">
        <v>0</v>
      </c>
      <c r="N10" s="80">
        <v>0</v>
      </c>
      <c r="O10" s="80">
        <v>0</v>
      </c>
    </row>
    <row r="11" spans="1:15" x14ac:dyDescent="0.25">
      <c r="A11" s="4">
        <v>2</v>
      </c>
      <c r="B11" s="82" t="s">
        <v>380</v>
      </c>
      <c r="C11" s="5">
        <f t="shared" si="0"/>
        <v>1556</v>
      </c>
      <c r="D11" s="80">
        <v>609</v>
      </c>
      <c r="E11" s="80">
        <v>952</v>
      </c>
      <c r="F11" s="5">
        <f t="shared" si="1"/>
        <v>902</v>
      </c>
      <c r="G11" s="80">
        <v>593</v>
      </c>
      <c r="H11" s="80">
        <v>309</v>
      </c>
      <c r="I11" s="81">
        <v>4</v>
      </c>
      <c r="J11" s="5">
        <f t="shared" si="2"/>
        <v>631</v>
      </c>
      <c r="K11" s="80">
        <v>631</v>
      </c>
      <c r="L11" s="81">
        <v>0</v>
      </c>
      <c r="M11" s="80">
        <v>23</v>
      </c>
      <c r="N11" s="80">
        <v>185</v>
      </c>
      <c r="O11" s="80">
        <v>22</v>
      </c>
    </row>
    <row r="12" spans="1:15" x14ac:dyDescent="0.25">
      <c r="A12" s="4">
        <v>3</v>
      </c>
      <c r="B12" s="82" t="s">
        <v>381</v>
      </c>
      <c r="C12" s="5">
        <f t="shared" si="0"/>
        <v>9</v>
      </c>
      <c r="D12" s="80">
        <v>0</v>
      </c>
      <c r="E12" s="80">
        <v>9</v>
      </c>
      <c r="F12" s="5">
        <f t="shared" si="1"/>
        <v>8</v>
      </c>
      <c r="G12" s="80">
        <v>4</v>
      </c>
      <c r="H12" s="80">
        <v>4</v>
      </c>
      <c r="I12" s="81">
        <v>0</v>
      </c>
      <c r="J12" s="5">
        <f t="shared" si="2"/>
        <v>1</v>
      </c>
      <c r="K12" s="80">
        <v>1</v>
      </c>
      <c r="L12" s="81">
        <v>0</v>
      </c>
      <c r="M12" s="80">
        <v>0</v>
      </c>
      <c r="N12" s="80">
        <v>0</v>
      </c>
      <c r="O12" s="80">
        <v>0</v>
      </c>
    </row>
    <row r="13" spans="1:15" x14ac:dyDescent="0.25">
      <c r="A13" s="4">
        <v>4</v>
      </c>
      <c r="B13" s="82" t="s">
        <v>382</v>
      </c>
      <c r="C13" s="5">
        <f t="shared" si="0"/>
        <v>1</v>
      </c>
      <c r="D13" s="80">
        <v>0</v>
      </c>
      <c r="E13" s="80">
        <v>1</v>
      </c>
      <c r="F13" s="5">
        <f t="shared" si="1"/>
        <v>1</v>
      </c>
      <c r="G13" s="80">
        <v>0</v>
      </c>
      <c r="H13" s="80">
        <v>1</v>
      </c>
      <c r="I13" s="81">
        <v>0</v>
      </c>
      <c r="J13" s="5">
        <f t="shared" si="2"/>
        <v>0</v>
      </c>
      <c r="K13" s="80">
        <v>0</v>
      </c>
      <c r="L13" s="81">
        <v>0</v>
      </c>
      <c r="M13" s="80">
        <v>0</v>
      </c>
      <c r="N13" s="80">
        <v>0</v>
      </c>
      <c r="O13" s="80">
        <v>0</v>
      </c>
    </row>
    <row r="14" spans="1:15" x14ac:dyDescent="0.25">
      <c r="A14" s="4">
        <v>5</v>
      </c>
      <c r="B14" s="5" t="s">
        <v>26</v>
      </c>
      <c r="C14" s="5">
        <f t="shared" si="0"/>
        <v>48</v>
      </c>
      <c r="D14" s="80">
        <v>13</v>
      </c>
      <c r="E14" s="80">
        <v>35</v>
      </c>
      <c r="F14" s="5">
        <f t="shared" si="1"/>
        <v>47</v>
      </c>
      <c r="G14" s="80">
        <v>47</v>
      </c>
      <c r="H14" s="80">
        <v>0</v>
      </c>
      <c r="I14" s="81">
        <v>0</v>
      </c>
      <c r="J14" s="5">
        <f t="shared" si="2"/>
        <v>1</v>
      </c>
      <c r="K14" s="80">
        <v>1</v>
      </c>
      <c r="L14" s="81">
        <v>0</v>
      </c>
      <c r="M14" s="80">
        <v>0</v>
      </c>
      <c r="N14" s="80">
        <v>0</v>
      </c>
      <c r="O14" s="80">
        <v>0</v>
      </c>
    </row>
    <row r="15" spans="1:15" x14ac:dyDescent="0.25">
      <c r="A15" s="4">
        <v>6</v>
      </c>
      <c r="B15" s="82" t="s">
        <v>24</v>
      </c>
      <c r="C15" s="5">
        <f t="shared" si="0"/>
        <v>0</v>
      </c>
      <c r="D15" s="80">
        <v>0</v>
      </c>
      <c r="E15" s="80">
        <v>0</v>
      </c>
      <c r="F15" s="80">
        <v>0</v>
      </c>
      <c r="G15" s="80">
        <v>0</v>
      </c>
      <c r="H15" s="80">
        <v>0</v>
      </c>
      <c r="I15" s="81">
        <v>0</v>
      </c>
      <c r="J15" s="5">
        <f t="shared" si="2"/>
        <v>0</v>
      </c>
      <c r="K15" s="80">
        <v>0</v>
      </c>
      <c r="L15" s="81">
        <v>0</v>
      </c>
      <c r="M15" s="80">
        <v>0</v>
      </c>
      <c r="N15" s="80">
        <v>0</v>
      </c>
      <c r="O15" s="80">
        <v>0</v>
      </c>
    </row>
    <row r="16" spans="1:15" x14ac:dyDescent="0.25">
      <c r="A16" s="4">
        <v>7</v>
      </c>
      <c r="B16" s="49" t="s">
        <v>31</v>
      </c>
      <c r="C16" s="5">
        <f t="shared" si="0"/>
        <v>0</v>
      </c>
      <c r="D16" s="80">
        <v>0</v>
      </c>
      <c r="E16" s="80">
        <v>0</v>
      </c>
      <c r="F16" s="80">
        <v>0</v>
      </c>
      <c r="G16" s="80">
        <v>0</v>
      </c>
      <c r="H16" s="80">
        <v>0</v>
      </c>
      <c r="I16" s="81">
        <v>0</v>
      </c>
      <c r="J16" s="5">
        <f t="shared" si="2"/>
        <v>0</v>
      </c>
      <c r="K16" s="80">
        <v>0</v>
      </c>
      <c r="L16" s="81">
        <v>0</v>
      </c>
      <c r="M16" s="80">
        <v>0</v>
      </c>
      <c r="N16" s="80">
        <v>0</v>
      </c>
      <c r="O16" s="80">
        <v>0</v>
      </c>
    </row>
    <row r="17" spans="1:15" x14ac:dyDescent="0.25">
      <c r="A17" s="4">
        <v>8</v>
      </c>
      <c r="B17" s="82" t="s">
        <v>383</v>
      </c>
      <c r="C17" s="5">
        <f t="shared" si="0"/>
        <v>164</v>
      </c>
      <c r="D17" s="80">
        <v>3</v>
      </c>
      <c r="E17" s="80">
        <v>161</v>
      </c>
      <c r="F17" s="5">
        <f t="shared" si="1"/>
        <v>158</v>
      </c>
      <c r="G17" s="80">
        <v>133</v>
      </c>
      <c r="H17" s="80">
        <v>25</v>
      </c>
      <c r="I17" s="81">
        <v>0</v>
      </c>
      <c r="J17" s="5">
        <f t="shared" si="2"/>
        <v>6</v>
      </c>
      <c r="K17" s="80">
        <v>6</v>
      </c>
      <c r="L17" s="81">
        <v>0</v>
      </c>
      <c r="M17" s="80">
        <v>0</v>
      </c>
      <c r="N17" s="80">
        <v>2</v>
      </c>
      <c r="O17" s="80">
        <v>24</v>
      </c>
    </row>
    <row r="18" spans="1:15" x14ac:dyDescent="0.25">
      <c r="A18" s="4">
        <v>9</v>
      </c>
      <c r="B18" s="49" t="s">
        <v>22</v>
      </c>
      <c r="C18" s="5">
        <f t="shared" si="0"/>
        <v>9</v>
      </c>
      <c r="D18" s="80">
        <v>2</v>
      </c>
      <c r="E18" s="80">
        <v>7</v>
      </c>
      <c r="F18" s="5">
        <f t="shared" si="1"/>
        <v>8</v>
      </c>
      <c r="G18" s="80">
        <v>8</v>
      </c>
      <c r="H18" s="80">
        <v>0</v>
      </c>
      <c r="I18" s="81">
        <v>0</v>
      </c>
      <c r="J18" s="5">
        <f t="shared" si="2"/>
        <v>1</v>
      </c>
      <c r="K18" s="80">
        <v>1</v>
      </c>
      <c r="L18" s="81">
        <v>0</v>
      </c>
      <c r="M18" s="80">
        <v>0</v>
      </c>
      <c r="N18" s="80">
        <v>1</v>
      </c>
      <c r="O18" s="80">
        <v>0</v>
      </c>
    </row>
    <row r="19" spans="1:15" x14ac:dyDescent="0.25">
      <c r="A19" s="4">
        <v>10</v>
      </c>
      <c r="B19" s="82" t="s">
        <v>28</v>
      </c>
      <c r="C19" s="5">
        <f t="shared" si="0"/>
        <v>351</v>
      </c>
      <c r="D19" s="80">
        <v>13</v>
      </c>
      <c r="E19" s="80">
        <v>338</v>
      </c>
      <c r="F19" s="5">
        <f t="shared" si="1"/>
        <v>334</v>
      </c>
      <c r="G19" s="80">
        <v>159</v>
      </c>
      <c r="H19" s="80">
        <v>175</v>
      </c>
      <c r="I19" s="81">
        <v>0</v>
      </c>
      <c r="J19" s="5">
        <f t="shared" si="2"/>
        <v>17</v>
      </c>
      <c r="K19" s="80">
        <v>16</v>
      </c>
      <c r="L19" s="81">
        <v>1</v>
      </c>
      <c r="M19" s="80">
        <v>0</v>
      </c>
      <c r="N19" s="80">
        <v>0</v>
      </c>
      <c r="O19" s="80">
        <v>1</v>
      </c>
    </row>
    <row r="20" spans="1:15" x14ac:dyDescent="0.25">
      <c r="A20" s="4">
        <v>11</v>
      </c>
      <c r="B20" s="82" t="s">
        <v>384</v>
      </c>
      <c r="C20" s="5">
        <f t="shared" si="0"/>
        <v>4</v>
      </c>
      <c r="D20" s="80">
        <v>0</v>
      </c>
      <c r="E20" s="80">
        <v>4</v>
      </c>
      <c r="F20" s="5">
        <f t="shared" si="1"/>
        <v>3</v>
      </c>
      <c r="G20" s="80">
        <v>3</v>
      </c>
      <c r="H20" s="80">
        <v>0</v>
      </c>
      <c r="I20" s="81">
        <v>0</v>
      </c>
      <c r="J20" s="5">
        <f t="shared" si="2"/>
        <v>1</v>
      </c>
      <c r="K20" s="80">
        <v>1</v>
      </c>
      <c r="L20" s="81">
        <v>0</v>
      </c>
      <c r="M20" s="80">
        <v>0</v>
      </c>
      <c r="N20" s="80">
        <v>1</v>
      </c>
      <c r="O20" s="80">
        <v>0</v>
      </c>
    </row>
    <row r="21" spans="1:15" x14ac:dyDescent="0.25">
      <c r="A21" s="4">
        <v>12</v>
      </c>
      <c r="B21" s="82" t="s">
        <v>29</v>
      </c>
      <c r="C21" s="5">
        <f t="shared" si="0"/>
        <v>138</v>
      </c>
      <c r="D21" s="80">
        <v>39</v>
      </c>
      <c r="E21" s="80">
        <v>99</v>
      </c>
      <c r="F21" s="5">
        <f t="shared" si="1"/>
        <v>113</v>
      </c>
      <c r="G21" s="80">
        <v>87</v>
      </c>
      <c r="H21" s="80">
        <v>26</v>
      </c>
      <c r="I21" s="81">
        <v>0</v>
      </c>
      <c r="J21" s="5">
        <f t="shared" si="2"/>
        <v>24</v>
      </c>
      <c r="K21" s="80">
        <v>24</v>
      </c>
      <c r="L21" s="81">
        <v>0</v>
      </c>
      <c r="M21" s="80">
        <v>1</v>
      </c>
      <c r="N21" s="80">
        <v>8</v>
      </c>
      <c r="O21" s="80">
        <v>0</v>
      </c>
    </row>
    <row r="22" spans="1:15" x14ac:dyDescent="0.25">
      <c r="A22" s="4">
        <v>13</v>
      </c>
      <c r="B22" s="82" t="s">
        <v>30</v>
      </c>
      <c r="C22" s="5">
        <f t="shared" si="0"/>
        <v>76</v>
      </c>
      <c r="D22" s="80">
        <v>8</v>
      </c>
      <c r="E22" s="80">
        <v>68</v>
      </c>
      <c r="F22" s="5">
        <f t="shared" si="1"/>
        <v>73</v>
      </c>
      <c r="G22" s="80">
        <v>73</v>
      </c>
      <c r="H22" s="80">
        <v>0</v>
      </c>
      <c r="I22" s="81">
        <v>0</v>
      </c>
      <c r="J22" s="5">
        <f t="shared" si="2"/>
        <v>3</v>
      </c>
      <c r="K22" s="80">
        <v>3</v>
      </c>
      <c r="L22" s="81">
        <v>0</v>
      </c>
      <c r="M22" s="80">
        <v>0</v>
      </c>
      <c r="N22" s="80">
        <v>0</v>
      </c>
      <c r="O22" s="80">
        <v>0</v>
      </c>
    </row>
    <row r="23" spans="1:15" x14ac:dyDescent="0.25">
      <c r="A23" s="4"/>
      <c r="B23" s="93"/>
      <c r="C23" s="103">
        <f>SUM(C10:C22)</f>
        <v>2367</v>
      </c>
      <c r="D23" s="103">
        <f t="shared" ref="D23:O23" si="3">SUM(D10:D22)</f>
        <v>691</v>
      </c>
      <c r="E23" s="103">
        <f t="shared" si="3"/>
        <v>1681</v>
      </c>
      <c r="F23" s="103">
        <f t="shared" si="3"/>
        <v>1656</v>
      </c>
      <c r="G23" s="103">
        <f t="shared" si="3"/>
        <v>1114</v>
      </c>
      <c r="H23" s="103">
        <f t="shared" si="3"/>
        <v>542</v>
      </c>
      <c r="I23" s="103">
        <f t="shared" si="3"/>
        <v>4</v>
      </c>
      <c r="J23" s="103">
        <f t="shared" si="3"/>
        <v>687</v>
      </c>
      <c r="K23" s="103">
        <f t="shared" si="3"/>
        <v>686</v>
      </c>
      <c r="L23" s="103">
        <f t="shared" si="3"/>
        <v>1</v>
      </c>
      <c r="M23" s="103">
        <f t="shared" si="3"/>
        <v>24</v>
      </c>
      <c r="N23" s="103">
        <f t="shared" si="3"/>
        <v>197</v>
      </c>
      <c r="O23" s="103">
        <f t="shared" si="3"/>
        <v>47</v>
      </c>
    </row>
    <row r="24" spans="1:15" ht="18" customHeight="1" x14ac:dyDescent="0.25">
      <c r="A24" s="47" t="s">
        <v>18</v>
      </c>
      <c r="B24" s="121" t="s">
        <v>42</v>
      </c>
      <c r="C24" s="122"/>
      <c r="D24" s="122"/>
      <c r="E24" s="122"/>
      <c r="F24" s="122"/>
      <c r="G24" s="122"/>
      <c r="H24" s="122"/>
      <c r="I24" s="122"/>
      <c r="J24" s="122"/>
      <c r="K24" s="122"/>
      <c r="L24" s="122"/>
      <c r="M24" s="122"/>
      <c r="N24" s="122"/>
      <c r="O24" s="123"/>
    </row>
    <row r="25" spans="1:15" x14ac:dyDescent="0.25">
      <c r="A25" s="6">
        <v>1</v>
      </c>
      <c r="B25" s="5" t="s">
        <v>33</v>
      </c>
      <c r="C25" s="5">
        <f>F25+J25+M25</f>
        <v>702</v>
      </c>
      <c r="D25" s="80">
        <v>43</v>
      </c>
      <c r="E25" s="80">
        <v>652</v>
      </c>
      <c r="F25" s="5">
        <f>G25+H25</f>
        <v>697</v>
      </c>
      <c r="G25" s="80">
        <v>0</v>
      </c>
      <c r="H25" s="80">
        <v>697</v>
      </c>
      <c r="I25" s="81">
        <v>0</v>
      </c>
      <c r="J25" s="5">
        <f>K25+L25</f>
        <v>5</v>
      </c>
      <c r="K25" s="80">
        <v>5</v>
      </c>
      <c r="L25" s="81">
        <v>0</v>
      </c>
      <c r="M25" s="80">
        <v>0</v>
      </c>
      <c r="N25" s="80">
        <v>0</v>
      </c>
      <c r="O25" s="80">
        <v>0</v>
      </c>
    </row>
    <row r="26" spans="1:15" x14ac:dyDescent="0.25">
      <c r="A26" s="6">
        <v>2</v>
      </c>
      <c r="B26" s="5" t="s">
        <v>34</v>
      </c>
      <c r="C26" s="89">
        <f>F26+J26+M26</f>
        <v>1560</v>
      </c>
      <c r="D26" s="90">
        <v>201</v>
      </c>
      <c r="E26" s="90">
        <v>1359</v>
      </c>
      <c r="F26" s="89">
        <f>G26+H26</f>
        <v>1415</v>
      </c>
      <c r="G26" s="90">
        <v>0</v>
      </c>
      <c r="H26" s="90">
        <v>1415</v>
      </c>
      <c r="I26" s="91">
        <v>0</v>
      </c>
      <c r="J26" s="89">
        <f>K26+L26</f>
        <v>145</v>
      </c>
      <c r="K26" s="90">
        <v>145</v>
      </c>
      <c r="L26" s="91">
        <v>0</v>
      </c>
      <c r="M26" s="90">
        <v>0</v>
      </c>
      <c r="N26" s="90">
        <v>0</v>
      </c>
      <c r="O26" s="90">
        <v>0</v>
      </c>
    </row>
    <row r="27" spans="1:15" x14ac:dyDescent="0.25">
      <c r="A27" s="6">
        <v>3</v>
      </c>
      <c r="B27" s="5" t="s">
        <v>35</v>
      </c>
      <c r="C27" s="5">
        <f>F27+J27+M27</f>
        <v>151</v>
      </c>
      <c r="D27" s="80">
        <v>0</v>
      </c>
      <c r="E27" s="80">
        <v>151</v>
      </c>
      <c r="F27" s="5">
        <f>G27+H27</f>
        <v>151</v>
      </c>
      <c r="G27" s="80">
        <v>151</v>
      </c>
      <c r="H27" s="80">
        <v>0</v>
      </c>
      <c r="I27" s="81">
        <v>0</v>
      </c>
      <c r="J27" s="5">
        <f>K27+L27</f>
        <v>0</v>
      </c>
      <c r="K27" s="80">
        <v>0</v>
      </c>
      <c r="L27" s="81">
        <v>0</v>
      </c>
      <c r="M27" s="80">
        <v>0</v>
      </c>
      <c r="N27" s="80">
        <v>0</v>
      </c>
      <c r="O27" s="80">
        <v>0</v>
      </c>
    </row>
    <row r="28" spans="1:15" x14ac:dyDescent="0.25">
      <c r="A28" s="6">
        <v>4</v>
      </c>
      <c r="B28" s="5" t="s">
        <v>36</v>
      </c>
      <c r="C28" s="5">
        <f>F28+J28+M28</f>
        <v>170</v>
      </c>
      <c r="D28" s="80">
        <v>30</v>
      </c>
      <c r="E28" s="80">
        <v>153</v>
      </c>
      <c r="F28" s="5">
        <f>G28+H28</f>
        <v>137</v>
      </c>
      <c r="G28" s="80">
        <v>107</v>
      </c>
      <c r="H28" s="80">
        <v>30</v>
      </c>
      <c r="I28" s="81">
        <v>13</v>
      </c>
      <c r="J28" s="5">
        <f>K28+L28</f>
        <v>33</v>
      </c>
      <c r="K28" s="80">
        <v>33</v>
      </c>
      <c r="L28" s="81">
        <v>0</v>
      </c>
      <c r="M28" s="80">
        <v>0</v>
      </c>
      <c r="N28" s="80">
        <v>0</v>
      </c>
      <c r="O28" s="80">
        <v>0</v>
      </c>
    </row>
    <row r="29" spans="1:15" x14ac:dyDescent="0.25">
      <c r="A29" s="6">
        <v>5</v>
      </c>
      <c r="B29" s="5" t="s">
        <v>37</v>
      </c>
      <c r="C29" s="5">
        <f>F29+J29+M29</f>
        <v>186</v>
      </c>
      <c r="D29" s="80">
        <v>18</v>
      </c>
      <c r="E29" s="80">
        <v>168</v>
      </c>
      <c r="F29" s="5">
        <f>G29+H29</f>
        <v>158</v>
      </c>
      <c r="G29" s="80">
        <v>137</v>
      </c>
      <c r="H29" s="80">
        <v>21</v>
      </c>
      <c r="I29" s="81">
        <v>0</v>
      </c>
      <c r="J29" s="5">
        <f>K29+L29</f>
        <v>28</v>
      </c>
      <c r="K29" s="80">
        <v>28</v>
      </c>
      <c r="L29" s="81">
        <v>0</v>
      </c>
      <c r="M29" s="80">
        <v>0</v>
      </c>
      <c r="N29" s="80">
        <v>0</v>
      </c>
      <c r="O29" s="80">
        <v>0</v>
      </c>
    </row>
    <row r="30" spans="1:15" x14ac:dyDescent="0.25">
      <c r="A30" s="5"/>
      <c r="B30" s="48" t="s">
        <v>38</v>
      </c>
      <c r="C30" s="8">
        <f>SUM(C10:C22)+SUM(C25:C29)</f>
        <v>5136</v>
      </c>
      <c r="D30" s="8">
        <f t="shared" ref="D30:E30" si="4">SUM(D10:D22)+SUM(D25:D29)</f>
        <v>983</v>
      </c>
      <c r="E30" s="8">
        <f t="shared" si="4"/>
        <v>4164</v>
      </c>
      <c r="F30" s="8">
        <f>SUM(F10:F22)+SUM(F25:F29)</f>
        <v>4214</v>
      </c>
      <c r="G30" s="8">
        <f t="shared" ref="G30:I30" si="5">SUM(G10:G22)+SUM(G25:G29)</f>
        <v>1509</v>
      </c>
      <c r="H30" s="8">
        <f t="shared" si="5"/>
        <v>2705</v>
      </c>
      <c r="I30" s="8">
        <f t="shared" si="5"/>
        <v>17</v>
      </c>
      <c r="J30" s="8">
        <f t="shared" ref="J30:O30" si="6">SUM(J10:J22)+SUM(J25:J29)</f>
        <v>898</v>
      </c>
      <c r="K30" s="8">
        <f t="shared" si="6"/>
        <v>897</v>
      </c>
      <c r="L30" s="8">
        <f t="shared" si="6"/>
        <v>1</v>
      </c>
      <c r="M30" s="8">
        <f t="shared" si="6"/>
        <v>24</v>
      </c>
      <c r="N30" s="8">
        <f t="shared" si="6"/>
        <v>197</v>
      </c>
      <c r="O30" s="8">
        <f t="shared" si="6"/>
        <v>47</v>
      </c>
    </row>
    <row r="31" spans="1:15" x14ac:dyDescent="0.25">
      <c r="C31" s="105">
        <f>C25+C26+C27+C28+C29</f>
        <v>2769</v>
      </c>
    </row>
    <row r="32" spans="1:15" ht="15" customHeight="1" x14ac:dyDescent="0.25">
      <c r="B32" s="120" t="s">
        <v>373</v>
      </c>
      <c r="C32" s="120"/>
      <c r="D32" s="120"/>
      <c r="E32" s="120"/>
      <c r="F32" s="120"/>
      <c r="G32" s="120"/>
      <c r="H32" s="120"/>
      <c r="I32" s="120"/>
      <c r="J32" s="120"/>
      <c r="K32" s="120"/>
      <c r="L32" s="120"/>
      <c r="M32" s="120"/>
      <c r="N32" s="120"/>
      <c r="O32" s="75"/>
    </row>
    <row r="33" spans="2:15" x14ac:dyDescent="0.25">
      <c r="B33" s="120"/>
      <c r="C33" s="120"/>
      <c r="D33" s="120"/>
      <c r="E33" s="120"/>
      <c r="F33" s="120"/>
      <c r="G33" s="120"/>
      <c r="H33" s="120"/>
      <c r="I33" s="120"/>
      <c r="J33" s="120"/>
      <c r="K33" s="120"/>
      <c r="L33" s="120"/>
      <c r="M33" s="120"/>
      <c r="N33" s="120"/>
      <c r="O33" s="75"/>
    </row>
    <row r="34" spans="2:15" x14ac:dyDescent="0.25">
      <c r="B34" s="120"/>
      <c r="C34" s="120"/>
      <c r="D34" s="120"/>
      <c r="E34" s="120"/>
      <c r="F34" s="120"/>
      <c r="G34" s="120"/>
      <c r="H34" s="120"/>
      <c r="I34" s="120"/>
      <c r="J34" s="120"/>
      <c r="K34" s="120"/>
      <c r="L34" s="120"/>
      <c r="M34" s="120"/>
      <c r="N34" s="120"/>
      <c r="O34" s="75"/>
    </row>
    <row r="35" spans="2:15" ht="47.25" customHeight="1" x14ac:dyDescent="0.25">
      <c r="B35" s="120"/>
      <c r="C35" s="120"/>
      <c r="D35" s="120"/>
      <c r="E35" s="120"/>
      <c r="F35" s="120"/>
      <c r="G35" s="120"/>
      <c r="H35" s="120"/>
      <c r="I35" s="120"/>
      <c r="J35" s="120"/>
      <c r="K35" s="120"/>
      <c r="L35" s="120"/>
      <c r="M35" s="120"/>
      <c r="N35" s="120"/>
      <c r="O35" s="75"/>
    </row>
    <row r="37" spans="2:15" ht="18.75" x14ac:dyDescent="0.3">
      <c r="J37" s="118" t="s">
        <v>374</v>
      </c>
      <c r="K37" s="118"/>
      <c r="L37" s="118"/>
      <c r="M37" s="118"/>
    </row>
    <row r="43" spans="2:15" ht="18.75" x14ac:dyDescent="0.3">
      <c r="J43" s="118" t="s">
        <v>207</v>
      </c>
      <c r="K43" s="118"/>
      <c r="L43" s="118"/>
      <c r="M43" s="118"/>
    </row>
  </sheetData>
  <mergeCells count="23">
    <mergeCell ref="J37:M37"/>
    <mergeCell ref="J43:M43"/>
    <mergeCell ref="A1:B1"/>
    <mergeCell ref="A2:B2"/>
    <mergeCell ref="B32:N35"/>
    <mergeCell ref="N5:N7"/>
    <mergeCell ref="B9:O9"/>
    <mergeCell ref="B24:O24"/>
    <mergeCell ref="O5:O7"/>
    <mergeCell ref="A3:O3"/>
    <mergeCell ref="C4:M4"/>
    <mergeCell ref="A5:A7"/>
    <mergeCell ref="B5:B7"/>
    <mergeCell ref="C5:E5"/>
    <mergeCell ref="F5:I5"/>
    <mergeCell ref="J5:L5"/>
    <mergeCell ref="M5:M7"/>
    <mergeCell ref="C6:C7"/>
    <mergeCell ref="G6:I6"/>
    <mergeCell ref="J6:J7"/>
    <mergeCell ref="D6:E6"/>
    <mergeCell ref="F6:F7"/>
    <mergeCell ref="K6:L6"/>
  </mergeCells>
  <pageMargins left="0.56999999999999995" right="3.937007874015748E-2" top="0.23" bottom="0" header="0.18" footer="0.15"/>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topLeftCell="A7" workbookViewId="0">
      <selection activeCell="G10" sqref="G10"/>
    </sheetView>
  </sheetViews>
  <sheetFormatPr defaultColWidth="9.140625" defaultRowHeight="15" x14ac:dyDescent="0.25"/>
  <cols>
    <col min="1" max="1" width="5.7109375" style="2" customWidth="1"/>
    <col min="2" max="2" width="38.42578125" style="2" customWidth="1"/>
    <col min="3" max="3" width="20.7109375" style="2" bestFit="1" customWidth="1"/>
    <col min="4" max="4" width="21.7109375" style="2" customWidth="1"/>
    <col min="5" max="7" width="11.140625" style="2" customWidth="1"/>
    <col min="8" max="8" width="11" style="2" customWidth="1"/>
    <col min="9" max="9" width="15.5703125" style="2" customWidth="1"/>
    <col min="10" max="16384" width="9.140625" style="2"/>
  </cols>
  <sheetData>
    <row r="1" spans="1:11" x14ac:dyDescent="0.25">
      <c r="A1" s="2" t="s">
        <v>0</v>
      </c>
      <c r="I1" s="31" t="s">
        <v>43</v>
      </c>
    </row>
    <row r="2" spans="1:11" x14ac:dyDescent="0.25">
      <c r="A2" s="2" t="s">
        <v>1</v>
      </c>
    </row>
    <row r="3" spans="1:11" ht="15" customHeight="1" x14ac:dyDescent="0.25">
      <c r="A3" s="190" t="s">
        <v>71</v>
      </c>
      <c r="B3" s="190"/>
      <c r="C3" s="190"/>
      <c r="D3" s="190"/>
      <c r="E3" s="190"/>
      <c r="F3" s="190"/>
      <c r="G3" s="190"/>
    </row>
    <row r="4" spans="1:11" ht="15" customHeight="1" x14ac:dyDescent="0.25">
      <c r="A4" s="190" t="s">
        <v>120</v>
      </c>
      <c r="B4" s="190"/>
      <c r="C4" s="190"/>
      <c r="D4" s="190"/>
      <c r="E4" s="190"/>
      <c r="F4" s="190"/>
      <c r="G4" s="190"/>
      <c r="H4" s="190"/>
      <c r="I4" s="32"/>
      <c r="J4" s="32"/>
      <c r="K4" s="32"/>
    </row>
    <row r="5" spans="1:11" ht="69" customHeight="1" x14ac:dyDescent="0.25">
      <c r="A5" s="124" t="s">
        <v>112</v>
      </c>
      <c r="B5" s="124"/>
      <c r="C5" s="124"/>
      <c r="D5" s="124"/>
      <c r="E5" s="124"/>
      <c r="F5" s="124"/>
      <c r="G5" s="124"/>
      <c r="H5" s="124"/>
      <c r="I5" s="124"/>
    </row>
    <row r="7" spans="1:11" ht="36.75" customHeight="1" x14ac:dyDescent="0.25">
      <c r="A7" s="185" t="s">
        <v>15</v>
      </c>
      <c r="B7" s="185" t="s">
        <v>103</v>
      </c>
      <c r="C7" s="185" t="s">
        <v>111</v>
      </c>
      <c r="D7" s="185" t="s">
        <v>106</v>
      </c>
      <c r="E7" s="174" t="s">
        <v>110</v>
      </c>
      <c r="F7" s="175"/>
      <c r="G7" s="175"/>
      <c r="H7" s="192"/>
      <c r="I7" s="193" t="s">
        <v>58</v>
      </c>
    </row>
    <row r="8" spans="1:11" ht="91.5" customHeight="1" x14ac:dyDescent="0.25">
      <c r="A8" s="185"/>
      <c r="B8" s="185"/>
      <c r="C8" s="185"/>
      <c r="D8" s="185"/>
      <c r="E8" s="27" t="s">
        <v>107</v>
      </c>
      <c r="F8" s="27" t="s">
        <v>108</v>
      </c>
      <c r="G8" s="27" t="s">
        <v>109</v>
      </c>
      <c r="H8" s="27" t="s">
        <v>113</v>
      </c>
      <c r="I8" s="193"/>
    </row>
    <row r="9" spans="1:11" s="24" customFormat="1" x14ac:dyDescent="0.25">
      <c r="A9" s="23" t="s">
        <v>44</v>
      </c>
      <c r="B9" s="23" t="s">
        <v>56</v>
      </c>
      <c r="C9" s="23">
        <v>1</v>
      </c>
      <c r="D9" s="23">
        <v>2</v>
      </c>
      <c r="E9" s="23">
        <v>3</v>
      </c>
      <c r="F9" s="23">
        <v>4</v>
      </c>
      <c r="G9" s="23">
        <v>5</v>
      </c>
      <c r="H9" s="23">
        <v>6</v>
      </c>
      <c r="I9" s="23">
        <v>7</v>
      </c>
    </row>
    <row r="10" spans="1:11" ht="15" customHeight="1" x14ac:dyDescent="0.25">
      <c r="A10" s="17" t="s">
        <v>17</v>
      </c>
      <c r="B10" s="33" t="s">
        <v>104</v>
      </c>
      <c r="C10" s="5"/>
      <c r="D10" s="5"/>
      <c r="E10" s="5"/>
      <c r="F10" s="5"/>
      <c r="G10" s="5"/>
      <c r="H10" s="5"/>
      <c r="I10" s="5"/>
    </row>
    <row r="11" spans="1:11" x14ac:dyDescent="0.25">
      <c r="A11" s="4">
        <v>1</v>
      </c>
      <c r="B11" s="5" t="s">
        <v>207</v>
      </c>
      <c r="C11" s="5" t="s">
        <v>208</v>
      </c>
      <c r="D11" s="6" t="s">
        <v>219</v>
      </c>
      <c r="E11" s="5"/>
      <c r="F11" s="5"/>
      <c r="G11" s="5"/>
      <c r="H11" s="5"/>
      <c r="I11" s="5"/>
    </row>
    <row r="12" spans="1:11" x14ac:dyDescent="0.25">
      <c r="A12" s="4">
        <v>2</v>
      </c>
      <c r="B12" s="5" t="s">
        <v>209</v>
      </c>
      <c r="C12" s="5" t="s">
        <v>210</v>
      </c>
      <c r="D12" s="6" t="s">
        <v>219</v>
      </c>
      <c r="E12" s="5"/>
      <c r="F12" s="5"/>
      <c r="G12" s="5"/>
      <c r="H12" s="5"/>
      <c r="I12" s="5"/>
    </row>
    <row r="13" spans="1:11" s="50" customFormat="1" x14ac:dyDescent="0.25">
      <c r="A13" s="4">
        <v>3</v>
      </c>
      <c r="B13" s="5" t="s">
        <v>211</v>
      </c>
      <c r="C13" s="5" t="s">
        <v>215</v>
      </c>
      <c r="D13" s="6" t="s">
        <v>219</v>
      </c>
      <c r="E13" s="5"/>
      <c r="F13" s="5"/>
      <c r="G13" s="5"/>
      <c r="H13" s="5"/>
      <c r="I13" s="5"/>
    </row>
    <row r="14" spans="1:11" s="50" customFormat="1" x14ac:dyDescent="0.25">
      <c r="A14" s="4">
        <v>4</v>
      </c>
      <c r="B14" s="5" t="s">
        <v>212</v>
      </c>
      <c r="C14" s="5" t="s">
        <v>216</v>
      </c>
      <c r="D14" s="6" t="s">
        <v>219</v>
      </c>
      <c r="E14" s="5"/>
      <c r="F14" s="5"/>
      <c r="G14" s="5"/>
      <c r="H14" s="5"/>
      <c r="I14" s="5"/>
    </row>
    <row r="15" spans="1:11" s="50" customFormat="1" x14ac:dyDescent="0.25">
      <c r="A15" s="4">
        <v>5</v>
      </c>
      <c r="B15" s="5" t="s">
        <v>213</v>
      </c>
      <c r="C15" s="5" t="s">
        <v>218</v>
      </c>
      <c r="D15" s="6" t="s">
        <v>219</v>
      </c>
      <c r="E15" s="5"/>
      <c r="F15" s="5"/>
      <c r="G15" s="5"/>
      <c r="H15" s="5"/>
      <c r="I15" s="5"/>
    </row>
    <row r="16" spans="1:11" x14ac:dyDescent="0.25">
      <c r="A16" s="4">
        <v>6</v>
      </c>
      <c r="B16" s="50" t="s">
        <v>214</v>
      </c>
      <c r="C16" s="5" t="s">
        <v>217</v>
      </c>
      <c r="D16" s="6" t="s">
        <v>219</v>
      </c>
      <c r="E16" s="5"/>
      <c r="F16" s="5"/>
      <c r="G16" s="5"/>
      <c r="H16" s="5"/>
      <c r="I16" s="5"/>
    </row>
    <row r="17" spans="1:9" ht="29.25" x14ac:dyDescent="0.25">
      <c r="A17" s="17" t="s">
        <v>18</v>
      </c>
      <c r="B17" s="14" t="s">
        <v>105</v>
      </c>
      <c r="C17" s="5"/>
      <c r="D17" s="5"/>
      <c r="E17" s="5"/>
      <c r="F17" s="5"/>
      <c r="G17" s="5"/>
      <c r="H17" s="5"/>
      <c r="I17" s="5"/>
    </row>
    <row r="18" spans="1:9" x14ac:dyDescent="0.25">
      <c r="A18" s="4">
        <v>1</v>
      </c>
      <c r="B18" s="56" t="s">
        <v>220</v>
      </c>
      <c r="C18" s="63" t="s">
        <v>265</v>
      </c>
      <c r="D18" s="62" t="s">
        <v>221</v>
      </c>
      <c r="E18" s="6"/>
      <c r="F18" s="6"/>
      <c r="G18" s="6"/>
      <c r="H18" s="6" t="s">
        <v>271</v>
      </c>
      <c r="I18" s="5"/>
    </row>
    <row r="19" spans="1:9" x14ac:dyDescent="0.25">
      <c r="A19" s="4">
        <v>2</v>
      </c>
      <c r="B19" s="57" t="s">
        <v>222</v>
      </c>
      <c r="C19" s="63" t="s">
        <v>266</v>
      </c>
      <c r="D19" s="62" t="s">
        <v>223</v>
      </c>
      <c r="E19" s="6"/>
      <c r="F19" s="6"/>
      <c r="G19" s="6" t="s">
        <v>271</v>
      </c>
      <c r="H19" s="6"/>
      <c r="I19" s="5"/>
    </row>
    <row r="20" spans="1:9" s="50" customFormat="1" x14ac:dyDescent="0.25">
      <c r="A20" s="4">
        <v>3</v>
      </c>
      <c r="B20" s="57" t="s">
        <v>224</v>
      </c>
      <c r="C20" s="63" t="s">
        <v>266</v>
      </c>
      <c r="D20" s="62" t="s">
        <v>223</v>
      </c>
      <c r="E20" s="6"/>
      <c r="F20" s="6"/>
      <c r="G20" s="6" t="s">
        <v>271</v>
      </c>
      <c r="H20" s="6"/>
      <c r="I20" s="5"/>
    </row>
    <row r="21" spans="1:9" s="50" customFormat="1" x14ac:dyDescent="0.25">
      <c r="A21" s="4">
        <v>4</v>
      </c>
      <c r="B21" s="57" t="s">
        <v>225</v>
      </c>
      <c r="C21" s="63" t="s">
        <v>228</v>
      </c>
      <c r="D21" s="62" t="s">
        <v>226</v>
      </c>
      <c r="E21" s="6" t="s">
        <v>271</v>
      </c>
      <c r="F21" s="6"/>
      <c r="G21" s="6"/>
      <c r="H21" s="6"/>
      <c r="I21" s="5"/>
    </row>
    <row r="22" spans="1:9" s="50" customFormat="1" x14ac:dyDescent="0.25">
      <c r="A22" s="4">
        <v>5</v>
      </c>
      <c r="B22" s="58" t="s">
        <v>227</v>
      </c>
      <c r="C22" s="63" t="s">
        <v>228</v>
      </c>
      <c r="D22" s="62" t="s">
        <v>226</v>
      </c>
      <c r="E22" s="6" t="s">
        <v>271</v>
      </c>
      <c r="F22" s="6"/>
      <c r="G22" s="6"/>
      <c r="H22" s="6"/>
      <c r="I22" s="5"/>
    </row>
    <row r="23" spans="1:9" s="50" customFormat="1" x14ac:dyDescent="0.25">
      <c r="A23" s="4">
        <v>6</v>
      </c>
      <c r="B23" s="58" t="s">
        <v>229</v>
      </c>
      <c r="C23" s="63" t="s">
        <v>228</v>
      </c>
      <c r="D23" s="62" t="s">
        <v>230</v>
      </c>
      <c r="E23" s="6" t="s">
        <v>271</v>
      </c>
      <c r="F23" s="6"/>
      <c r="G23" s="6"/>
      <c r="H23" s="6"/>
      <c r="I23" s="5"/>
    </row>
    <row r="24" spans="1:9" s="50" customFormat="1" x14ac:dyDescent="0.25">
      <c r="A24" s="4">
        <v>7</v>
      </c>
      <c r="B24" s="58" t="s">
        <v>231</v>
      </c>
      <c r="C24" s="63" t="s">
        <v>228</v>
      </c>
      <c r="D24" s="62" t="s">
        <v>232</v>
      </c>
      <c r="E24" s="6" t="s">
        <v>271</v>
      </c>
      <c r="F24" s="6"/>
      <c r="G24" s="6"/>
      <c r="H24" s="6"/>
      <c r="I24" s="5"/>
    </row>
    <row r="25" spans="1:9" s="53" customFormat="1" x14ac:dyDescent="0.25">
      <c r="A25" s="4">
        <v>8</v>
      </c>
      <c r="B25" s="58" t="s">
        <v>233</v>
      </c>
      <c r="C25" s="63" t="s">
        <v>228</v>
      </c>
      <c r="D25" s="62" t="s">
        <v>232</v>
      </c>
      <c r="E25" s="6" t="s">
        <v>271</v>
      </c>
      <c r="F25" s="6"/>
      <c r="G25" s="6"/>
      <c r="H25" s="6"/>
      <c r="I25" s="5"/>
    </row>
    <row r="26" spans="1:9" s="53" customFormat="1" x14ac:dyDescent="0.25">
      <c r="A26" s="4">
        <v>9</v>
      </c>
      <c r="B26" s="58" t="s">
        <v>234</v>
      </c>
      <c r="C26" s="63" t="s">
        <v>228</v>
      </c>
      <c r="D26" s="62" t="s">
        <v>232</v>
      </c>
      <c r="E26" s="6" t="s">
        <v>271</v>
      </c>
      <c r="F26" s="6"/>
      <c r="G26" s="6"/>
      <c r="H26" s="6"/>
      <c r="I26" s="5"/>
    </row>
    <row r="27" spans="1:9" s="53" customFormat="1" x14ac:dyDescent="0.25">
      <c r="A27" s="4">
        <v>10</v>
      </c>
      <c r="B27" s="58" t="s">
        <v>235</v>
      </c>
      <c r="C27" s="63" t="s">
        <v>228</v>
      </c>
      <c r="D27" s="62" t="s">
        <v>236</v>
      </c>
      <c r="E27" s="6" t="s">
        <v>271</v>
      </c>
      <c r="F27" s="6"/>
      <c r="G27" s="6"/>
      <c r="H27" s="6"/>
      <c r="I27" s="5"/>
    </row>
    <row r="28" spans="1:9" s="50" customFormat="1" x14ac:dyDescent="0.25">
      <c r="A28" s="4">
        <v>11</v>
      </c>
      <c r="B28" s="59" t="s">
        <v>237</v>
      </c>
      <c r="C28" s="63" t="s">
        <v>228</v>
      </c>
      <c r="D28" s="62" t="s">
        <v>256</v>
      </c>
      <c r="E28" s="6" t="s">
        <v>271</v>
      </c>
      <c r="F28" s="6"/>
      <c r="G28" s="6"/>
      <c r="H28" s="6"/>
      <c r="I28" s="5"/>
    </row>
    <row r="29" spans="1:9" s="53" customFormat="1" x14ac:dyDescent="0.25">
      <c r="A29" s="4">
        <v>12</v>
      </c>
      <c r="B29" s="59" t="s">
        <v>238</v>
      </c>
      <c r="C29" s="63" t="s">
        <v>267</v>
      </c>
      <c r="D29" s="62" t="s">
        <v>236</v>
      </c>
      <c r="E29" s="6"/>
      <c r="F29" s="6"/>
      <c r="G29" s="6"/>
      <c r="H29" s="6" t="s">
        <v>271</v>
      </c>
      <c r="I29" s="5"/>
    </row>
    <row r="30" spans="1:9" s="53" customFormat="1" x14ac:dyDescent="0.25">
      <c r="A30" s="4">
        <v>13</v>
      </c>
      <c r="B30" s="59" t="s">
        <v>239</v>
      </c>
      <c r="C30" s="63" t="s">
        <v>228</v>
      </c>
      <c r="D30" s="62" t="s">
        <v>257</v>
      </c>
      <c r="E30" s="6" t="s">
        <v>271</v>
      </c>
      <c r="F30" s="6"/>
      <c r="G30" s="6"/>
      <c r="H30" s="6"/>
      <c r="I30" s="5"/>
    </row>
    <row r="31" spans="1:9" s="50" customFormat="1" x14ac:dyDescent="0.25">
      <c r="A31" s="4">
        <v>14</v>
      </c>
      <c r="B31" s="59" t="s">
        <v>240</v>
      </c>
      <c r="C31" s="63" t="s">
        <v>228</v>
      </c>
      <c r="D31" s="62" t="s">
        <v>257</v>
      </c>
      <c r="E31" s="6" t="s">
        <v>271</v>
      </c>
      <c r="F31" s="6"/>
      <c r="G31" s="6"/>
      <c r="H31" s="6"/>
      <c r="I31" s="5"/>
    </row>
    <row r="32" spans="1:9" x14ac:dyDescent="0.25">
      <c r="A32" s="4">
        <v>15</v>
      </c>
      <c r="B32" s="59" t="s">
        <v>241</v>
      </c>
      <c r="C32" s="63" t="s">
        <v>228</v>
      </c>
      <c r="D32" s="62" t="s">
        <v>258</v>
      </c>
      <c r="E32" s="6" t="s">
        <v>271</v>
      </c>
      <c r="F32" s="6"/>
      <c r="G32" s="6"/>
      <c r="H32" s="6"/>
      <c r="I32" s="5"/>
    </row>
    <row r="33" spans="1:9" s="53" customFormat="1" x14ac:dyDescent="0.25">
      <c r="A33" s="4">
        <v>16</v>
      </c>
      <c r="B33" s="60" t="s">
        <v>242</v>
      </c>
      <c r="C33" s="63" t="s">
        <v>228</v>
      </c>
      <c r="D33" s="62" t="s">
        <v>258</v>
      </c>
      <c r="E33" s="6"/>
      <c r="F33" s="6"/>
      <c r="G33" s="6" t="s">
        <v>271</v>
      </c>
      <c r="H33" s="6"/>
      <c r="I33" s="5"/>
    </row>
    <row r="34" spans="1:9" s="53" customFormat="1" x14ac:dyDescent="0.25">
      <c r="A34" s="4">
        <v>17</v>
      </c>
      <c r="B34" s="60" t="s">
        <v>243</v>
      </c>
      <c r="C34" s="63" t="s">
        <v>228</v>
      </c>
      <c r="D34" s="62" t="s">
        <v>258</v>
      </c>
      <c r="E34" s="6"/>
      <c r="F34" s="6"/>
      <c r="G34" s="6" t="s">
        <v>271</v>
      </c>
      <c r="H34" s="6"/>
      <c r="I34" s="5"/>
    </row>
    <row r="35" spans="1:9" s="53" customFormat="1" x14ac:dyDescent="0.25">
      <c r="A35" s="4">
        <v>18</v>
      </c>
      <c r="B35" s="60" t="s">
        <v>244</v>
      </c>
      <c r="C35" s="63" t="s">
        <v>228</v>
      </c>
      <c r="D35" s="62" t="s">
        <v>259</v>
      </c>
      <c r="E35" s="6" t="s">
        <v>271</v>
      </c>
      <c r="F35" s="6"/>
      <c r="G35" s="6"/>
      <c r="H35" s="6"/>
      <c r="I35" s="5"/>
    </row>
    <row r="36" spans="1:9" s="53" customFormat="1" x14ac:dyDescent="0.25">
      <c r="A36" s="4">
        <v>19</v>
      </c>
      <c r="B36" s="60" t="s">
        <v>245</v>
      </c>
      <c r="C36" s="63" t="s">
        <v>228</v>
      </c>
      <c r="D36" s="62" t="s">
        <v>260</v>
      </c>
      <c r="E36" s="6" t="s">
        <v>271</v>
      </c>
      <c r="F36" s="6"/>
      <c r="G36" s="6"/>
      <c r="H36" s="6"/>
      <c r="I36" s="5"/>
    </row>
    <row r="37" spans="1:9" s="53" customFormat="1" x14ac:dyDescent="0.25">
      <c r="A37" s="4">
        <v>20</v>
      </c>
      <c r="B37" s="60" t="s">
        <v>246</v>
      </c>
      <c r="C37" s="63" t="s">
        <v>228</v>
      </c>
      <c r="D37" s="62" t="s">
        <v>261</v>
      </c>
      <c r="E37" s="6" t="s">
        <v>271</v>
      </c>
      <c r="F37" s="6"/>
      <c r="G37" s="6"/>
      <c r="H37" s="6"/>
      <c r="I37" s="5"/>
    </row>
    <row r="38" spans="1:9" s="53" customFormat="1" x14ac:dyDescent="0.25">
      <c r="A38" s="4">
        <v>21</v>
      </c>
      <c r="B38" s="60" t="s">
        <v>247</v>
      </c>
      <c r="C38" s="63" t="s">
        <v>228</v>
      </c>
      <c r="D38" s="62" t="s">
        <v>262</v>
      </c>
      <c r="E38" s="6" t="s">
        <v>271</v>
      </c>
      <c r="F38" s="6"/>
      <c r="G38" s="6"/>
      <c r="H38" s="6"/>
      <c r="I38" s="5"/>
    </row>
    <row r="39" spans="1:9" s="53" customFormat="1" x14ac:dyDescent="0.25">
      <c r="A39" s="4">
        <v>22</v>
      </c>
      <c r="B39" s="60" t="s">
        <v>248</v>
      </c>
      <c r="C39" s="63" t="s">
        <v>228</v>
      </c>
      <c r="D39" s="62" t="s">
        <v>263</v>
      </c>
      <c r="E39" s="6" t="s">
        <v>271</v>
      </c>
      <c r="F39" s="6"/>
      <c r="G39" s="6"/>
      <c r="H39" s="6"/>
      <c r="I39" s="5"/>
    </row>
    <row r="40" spans="1:9" s="53" customFormat="1" x14ac:dyDescent="0.25">
      <c r="A40" s="4">
        <v>23</v>
      </c>
      <c r="B40" s="61" t="s">
        <v>249</v>
      </c>
      <c r="C40" s="63" t="s">
        <v>268</v>
      </c>
      <c r="D40" s="62" t="s">
        <v>264</v>
      </c>
      <c r="E40" s="6" t="s">
        <v>271</v>
      </c>
      <c r="F40" s="6"/>
      <c r="G40" s="6"/>
      <c r="H40" s="6"/>
      <c r="I40" s="5"/>
    </row>
    <row r="41" spans="1:9" s="53" customFormat="1" x14ac:dyDescent="0.25">
      <c r="A41" s="4">
        <v>24</v>
      </c>
      <c r="B41" s="61" t="s">
        <v>250</v>
      </c>
      <c r="C41" s="63" t="s">
        <v>269</v>
      </c>
      <c r="D41" s="62" t="s">
        <v>264</v>
      </c>
      <c r="E41" s="6" t="s">
        <v>271</v>
      </c>
      <c r="F41" s="6"/>
      <c r="G41" s="6"/>
      <c r="H41" s="6"/>
      <c r="I41" s="5"/>
    </row>
    <row r="42" spans="1:9" s="53" customFormat="1" x14ac:dyDescent="0.25">
      <c r="A42" s="4">
        <v>25</v>
      </c>
      <c r="B42" s="61" t="s">
        <v>251</v>
      </c>
      <c r="C42" s="63" t="s">
        <v>270</v>
      </c>
      <c r="D42" s="62" t="s">
        <v>264</v>
      </c>
      <c r="E42" s="6" t="s">
        <v>271</v>
      </c>
      <c r="F42" s="6"/>
      <c r="G42" s="6"/>
      <c r="H42" s="6"/>
      <c r="I42" s="5"/>
    </row>
    <row r="43" spans="1:9" s="53" customFormat="1" x14ac:dyDescent="0.25">
      <c r="A43" s="4">
        <v>26</v>
      </c>
      <c r="B43" s="61" t="s">
        <v>252</v>
      </c>
      <c r="C43" s="63" t="s">
        <v>270</v>
      </c>
      <c r="D43" s="62" t="s">
        <v>264</v>
      </c>
      <c r="E43" s="6" t="s">
        <v>271</v>
      </c>
      <c r="F43" s="6"/>
      <c r="G43" s="6"/>
      <c r="H43" s="6"/>
      <c r="I43" s="5"/>
    </row>
    <row r="44" spans="1:9" s="53" customFormat="1" x14ac:dyDescent="0.25">
      <c r="A44" s="4">
        <v>27</v>
      </c>
      <c r="B44" s="61" t="s">
        <v>253</v>
      </c>
      <c r="C44" s="63" t="s">
        <v>270</v>
      </c>
      <c r="D44" s="62" t="s">
        <v>264</v>
      </c>
      <c r="E44" s="6" t="s">
        <v>271</v>
      </c>
      <c r="F44" s="6"/>
      <c r="G44" s="6"/>
      <c r="H44" s="6"/>
      <c r="I44" s="5"/>
    </row>
    <row r="45" spans="1:9" s="53" customFormat="1" x14ac:dyDescent="0.25">
      <c r="A45" s="4">
        <v>28</v>
      </c>
      <c r="B45" s="60" t="s">
        <v>254</v>
      </c>
      <c r="C45" s="6" t="s">
        <v>228</v>
      </c>
      <c r="D45" s="6" t="s">
        <v>255</v>
      </c>
      <c r="E45" s="6" t="s">
        <v>271</v>
      </c>
      <c r="F45" s="6"/>
      <c r="G45" s="6"/>
      <c r="H45" s="6"/>
      <c r="I45" s="5"/>
    </row>
    <row r="46" spans="1:9" ht="15" customHeight="1" x14ac:dyDescent="0.25">
      <c r="A46" s="29"/>
      <c r="B46" s="191"/>
      <c r="C46" s="191"/>
      <c r="D46" s="191"/>
      <c r="E46" s="191"/>
      <c r="F46" s="191"/>
      <c r="G46" s="191"/>
      <c r="H46" s="191"/>
      <c r="I46" s="191"/>
    </row>
    <row r="47" spans="1:9" ht="62.25" customHeight="1" x14ac:dyDescent="0.25">
      <c r="B47" s="190" t="s">
        <v>125</v>
      </c>
      <c r="C47" s="194"/>
      <c r="D47" s="194"/>
      <c r="E47" s="194"/>
      <c r="F47" s="194"/>
      <c r="G47" s="194"/>
      <c r="H47" s="194"/>
      <c r="I47" s="194"/>
    </row>
  </sheetData>
  <mergeCells count="11">
    <mergeCell ref="B46:I46"/>
    <mergeCell ref="E7:H7"/>
    <mergeCell ref="I7:I8"/>
    <mergeCell ref="B47:I47"/>
    <mergeCell ref="A3:G3"/>
    <mergeCell ref="A5:I5"/>
    <mergeCell ref="A7:A8"/>
    <mergeCell ref="B7:B8"/>
    <mergeCell ref="C7:C8"/>
    <mergeCell ref="D7:D8"/>
    <mergeCell ref="A4:H4"/>
  </mergeCells>
  <pageMargins left="0.25" right="0.2" top="0.47"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selection activeCell="G10" sqref="G10"/>
    </sheetView>
  </sheetViews>
  <sheetFormatPr defaultRowHeight="15" x14ac:dyDescent="0.25"/>
  <cols>
    <col min="1" max="1" width="5.140625" customWidth="1"/>
    <col min="2" max="2" width="32.57031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2" t="s">
        <v>0</v>
      </c>
      <c r="B1" s="2"/>
      <c r="C1" s="2"/>
      <c r="D1" s="2"/>
      <c r="E1" s="2"/>
      <c r="F1" s="2"/>
      <c r="G1" s="2"/>
      <c r="H1" s="2"/>
      <c r="I1" s="2"/>
      <c r="J1" s="2"/>
      <c r="K1" s="2"/>
      <c r="M1" s="22"/>
      <c r="N1" s="22"/>
      <c r="O1" s="31" t="s">
        <v>126</v>
      </c>
    </row>
    <row r="2" spans="1:15" x14ac:dyDescent="0.25">
      <c r="A2" s="2" t="s">
        <v>1</v>
      </c>
      <c r="B2" s="2"/>
      <c r="C2" s="2"/>
      <c r="D2" s="2"/>
      <c r="E2" s="2"/>
      <c r="F2" s="2"/>
      <c r="G2" s="2"/>
      <c r="H2" s="2"/>
      <c r="I2" s="2"/>
      <c r="J2" s="2"/>
      <c r="K2" s="2"/>
      <c r="L2" s="1"/>
    </row>
    <row r="3" spans="1:15" ht="15" customHeight="1" x14ac:dyDescent="0.25">
      <c r="A3" s="190" t="s">
        <v>71</v>
      </c>
      <c r="B3" s="190"/>
      <c r="C3" s="190"/>
      <c r="D3" s="190"/>
      <c r="E3" s="190"/>
      <c r="F3" s="190"/>
      <c r="G3" s="190"/>
      <c r="H3" s="196"/>
      <c r="I3" s="196"/>
      <c r="J3" s="2"/>
      <c r="K3" s="2"/>
      <c r="L3" s="1"/>
    </row>
    <row r="4" spans="1:15" ht="15" customHeight="1" x14ac:dyDescent="0.25">
      <c r="A4" s="190" t="s">
        <v>120</v>
      </c>
      <c r="B4" s="190"/>
      <c r="C4" s="190"/>
      <c r="D4" s="190"/>
      <c r="E4" s="190"/>
      <c r="F4" s="190"/>
      <c r="G4" s="190"/>
      <c r="H4" s="190"/>
      <c r="I4" s="190"/>
      <c r="J4" s="190"/>
      <c r="K4" s="190"/>
      <c r="L4" s="190"/>
      <c r="M4" s="190"/>
    </row>
    <row r="5" spans="1:15" ht="68.25" customHeight="1" x14ac:dyDescent="0.25">
      <c r="A5" s="124" t="s">
        <v>188</v>
      </c>
      <c r="B5" s="124"/>
      <c r="C5" s="124"/>
      <c r="D5" s="124"/>
      <c r="E5" s="124"/>
      <c r="F5" s="124"/>
      <c r="G5" s="124"/>
      <c r="H5" s="124"/>
      <c r="I5" s="124"/>
      <c r="J5" s="124"/>
      <c r="K5" s="124"/>
      <c r="L5" s="124"/>
      <c r="M5" s="124"/>
      <c r="N5" s="124"/>
      <c r="O5" s="124"/>
    </row>
    <row r="6" spans="1:15" ht="6.75" customHeight="1" x14ac:dyDescent="0.25">
      <c r="C6" s="125"/>
      <c r="D6" s="125"/>
      <c r="E6" s="125"/>
      <c r="F6" s="125"/>
      <c r="G6" s="125"/>
      <c r="H6" s="125"/>
      <c r="I6" s="125"/>
      <c r="J6" s="125"/>
      <c r="K6" s="125"/>
      <c r="L6" s="125"/>
      <c r="M6" s="125"/>
    </row>
    <row r="7" spans="1:15" s="1" customFormat="1" ht="30.75" customHeight="1" x14ac:dyDescent="0.2">
      <c r="A7" s="128" t="s">
        <v>15</v>
      </c>
      <c r="B7" s="128" t="s">
        <v>16</v>
      </c>
      <c r="C7" s="185" t="s">
        <v>2</v>
      </c>
      <c r="D7" s="185"/>
      <c r="E7" s="185"/>
      <c r="F7" s="185" t="s">
        <v>13</v>
      </c>
      <c r="G7" s="185"/>
      <c r="H7" s="185"/>
      <c r="I7" s="185"/>
      <c r="J7" s="185" t="s">
        <v>3</v>
      </c>
      <c r="K7" s="185"/>
      <c r="L7" s="185"/>
      <c r="M7" s="128" t="s">
        <v>11</v>
      </c>
      <c r="N7" s="128" t="s">
        <v>12</v>
      </c>
      <c r="O7" s="128" t="s">
        <v>65</v>
      </c>
    </row>
    <row r="8" spans="1:15" s="1" customFormat="1" ht="21.75" customHeight="1" x14ac:dyDescent="0.2">
      <c r="A8" s="129"/>
      <c r="B8" s="129"/>
      <c r="C8" s="185" t="s">
        <v>4</v>
      </c>
      <c r="D8" s="186" t="s">
        <v>5</v>
      </c>
      <c r="E8" s="186"/>
      <c r="F8" s="185" t="s">
        <v>4</v>
      </c>
      <c r="G8" s="187" t="s">
        <v>5</v>
      </c>
      <c r="H8" s="188"/>
      <c r="I8" s="189"/>
      <c r="J8" s="185" t="s">
        <v>4</v>
      </c>
      <c r="K8" s="186" t="s">
        <v>5</v>
      </c>
      <c r="L8" s="186"/>
      <c r="M8" s="129"/>
      <c r="N8" s="129"/>
      <c r="O8" s="129"/>
    </row>
    <row r="9" spans="1:15" s="1" customFormat="1" ht="114" x14ac:dyDescent="0.2">
      <c r="A9" s="130"/>
      <c r="B9" s="130"/>
      <c r="C9" s="185"/>
      <c r="D9" s="17" t="s">
        <v>6</v>
      </c>
      <c r="E9" s="17" t="s">
        <v>7</v>
      </c>
      <c r="F9" s="185"/>
      <c r="G9" s="17" t="s">
        <v>14</v>
      </c>
      <c r="H9" s="17" t="s">
        <v>8</v>
      </c>
      <c r="I9" s="17" t="s">
        <v>9</v>
      </c>
      <c r="J9" s="185"/>
      <c r="K9" s="17" t="s">
        <v>10</v>
      </c>
      <c r="L9" s="47" t="s">
        <v>185</v>
      </c>
      <c r="M9" s="130"/>
      <c r="N9" s="130"/>
      <c r="O9" s="130"/>
    </row>
    <row r="10" spans="1:15" s="18" customFormat="1" x14ac:dyDescent="0.25">
      <c r="A10" s="11" t="s">
        <v>44</v>
      </c>
      <c r="B10" s="11" t="s">
        <v>56</v>
      </c>
      <c r="C10" s="19" t="s">
        <v>64</v>
      </c>
      <c r="D10" s="11">
        <v>2</v>
      </c>
      <c r="E10" s="11">
        <v>3</v>
      </c>
      <c r="F10" s="11">
        <v>4</v>
      </c>
      <c r="G10" s="11">
        <v>5</v>
      </c>
      <c r="H10" s="11">
        <v>6</v>
      </c>
      <c r="I10" s="11">
        <v>7</v>
      </c>
      <c r="J10" s="11">
        <v>8</v>
      </c>
      <c r="K10" s="11">
        <v>9</v>
      </c>
      <c r="L10" s="11">
        <v>10</v>
      </c>
      <c r="M10" s="11">
        <v>11</v>
      </c>
      <c r="N10" s="11">
        <v>12</v>
      </c>
      <c r="O10" s="11">
        <v>13</v>
      </c>
    </row>
    <row r="11" spans="1:15" ht="42.75" customHeight="1" x14ac:dyDescent="0.25">
      <c r="A11" s="47" t="s">
        <v>17</v>
      </c>
      <c r="B11" s="9" t="s">
        <v>45</v>
      </c>
      <c r="C11" s="5"/>
      <c r="D11" s="5"/>
      <c r="E11" s="5"/>
      <c r="F11" s="5"/>
      <c r="G11" s="5"/>
      <c r="H11" s="5"/>
      <c r="I11" s="5"/>
      <c r="J11" s="5"/>
      <c r="K11" s="5"/>
      <c r="L11" s="5"/>
      <c r="M11" s="5"/>
      <c r="N11" s="5"/>
      <c r="O11" s="5"/>
    </row>
    <row r="12" spans="1:15" x14ac:dyDescent="0.25">
      <c r="A12" s="4">
        <v>1</v>
      </c>
      <c r="B12" s="5" t="s">
        <v>21</v>
      </c>
      <c r="C12" s="5"/>
      <c r="D12" s="5"/>
      <c r="E12" s="5"/>
      <c r="F12" s="5"/>
      <c r="G12" s="5"/>
      <c r="H12" s="5"/>
      <c r="I12" s="5"/>
      <c r="J12" s="5"/>
      <c r="K12" s="5"/>
      <c r="L12" s="5"/>
      <c r="M12" s="5"/>
      <c r="N12" s="5"/>
      <c r="O12" s="5"/>
    </row>
    <row r="13" spans="1:15" x14ac:dyDescent="0.25">
      <c r="A13" s="4">
        <v>2</v>
      </c>
      <c r="B13" s="21" t="s">
        <v>22</v>
      </c>
      <c r="C13" s="5"/>
      <c r="D13" s="5"/>
      <c r="E13" s="5"/>
      <c r="F13" s="5"/>
      <c r="G13" s="5"/>
      <c r="H13" s="5"/>
      <c r="I13" s="5"/>
      <c r="J13" s="5"/>
      <c r="K13" s="5"/>
      <c r="L13" s="5"/>
      <c r="M13" s="5"/>
      <c r="N13" s="5"/>
      <c r="O13" s="5"/>
    </row>
    <row r="14" spans="1:15" x14ac:dyDescent="0.25">
      <c r="A14" s="4">
        <v>3</v>
      </c>
      <c r="B14" s="5" t="s">
        <v>23</v>
      </c>
      <c r="C14" s="5"/>
      <c r="D14" s="5"/>
      <c r="E14" s="5"/>
      <c r="F14" s="5"/>
      <c r="G14" s="5"/>
      <c r="H14" s="5"/>
      <c r="I14" s="5"/>
      <c r="J14" s="5"/>
      <c r="K14" s="5"/>
      <c r="L14" s="5"/>
      <c r="M14" s="5"/>
      <c r="N14" s="5"/>
      <c r="O14" s="5"/>
    </row>
    <row r="15" spans="1:15" x14ac:dyDescent="0.25">
      <c r="A15" s="4">
        <v>4</v>
      </c>
      <c r="B15" s="5" t="s">
        <v>24</v>
      </c>
      <c r="C15" s="5"/>
      <c r="D15" s="5"/>
      <c r="E15" s="5"/>
      <c r="F15" s="5"/>
      <c r="G15" s="5"/>
      <c r="H15" s="5"/>
      <c r="I15" s="5"/>
      <c r="J15" s="5"/>
      <c r="K15" s="5"/>
      <c r="L15" s="5"/>
      <c r="M15" s="5"/>
      <c r="N15" s="5"/>
      <c r="O15" s="5"/>
    </row>
    <row r="16" spans="1:15" x14ac:dyDescent="0.25">
      <c r="A16" s="4">
        <v>5</v>
      </c>
      <c r="B16" s="5" t="s">
        <v>25</v>
      </c>
      <c r="C16" s="5"/>
      <c r="D16" s="5"/>
      <c r="E16" s="5"/>
      <c r="F16" s="5"/>
      <c r="G16" s="5"/>
      <c r="H16" s="5"/>
      <c r="I16" s="5"/>
      <c r="J16" s="5"/>
      <c r="K16" s="5"/>
      <c r="L16" s="5"/>
      <c r="M16" s="5"/>
      <c r="N16" s="5"/>
      <c r="O16" s="5"/>
    </row>
    <row r="17" spans="1:15" x14ac:dyDescent="0.25">
      <c r="A17" s="4">
        <v>6</v>
      </c>
      <c r="B17" s="5" t="s">
        <v>26</v>
      </c>
      <c r="C17" s="5"/>
      <c r="D17" s="5"/>
      <c r="E17" s="5"/>
      <c r="F17" s="5"/>
      <c r="G17" s="5"/>
      <c r="H17" s="5"/>
      <c r="I17" s="5"/>
      <c r="J17" s="5"/>
      <c r="K17" s="5"/>
      <c r="L17" s="5"/>
      <c r="M17" s="5"/>
      <c r="N17" s="5"/>
      <c r="O17" s="5"/>
    </row>
    <row r="18" spans="1:15" x14ac:dyDescent="0.25">
      <c r="A18" s="4">
        <v>7</v>
      </c>
      <c r="B18" s="5" t="s">
        <v>27</v>
      </c>
      <c r="C18" s="5"/>
      <c r="D18" s="5"/>
      <c r="E18" s="5"/>
      <c r="F18" s="5"/>
      <c r="G18" s="5"/>
      <c r="H18" s="5"/>
      <c r="I18" s="5"/>
      <c r="J18" s="5"/>
      <c r="K18" s="5"/>
      <c r="L18" s="5"/>
      <c r="M18" s="5"/>
      <c r="N18" s="5"/>
      <c r="O18" s="5"/>
    </row>
    <row r="19" spans="1:15" x14ac:dyDescent="0.25">
      <c r="A19" s="4">
        <v>8</v>
      </c>
      <c r="B19" s="5" t="s">
        <v>28</v>
      </c>
      <c r="C19" s="5"/>
      <c r="D19" s="5"/>
      <c r="E19" s="5"/>
      <c r="F19" s="5"/>
      <c r="G19" s="5"/>
      <c r="H19" s="5"/>
      <c r="I19" s="5"/>
      <c r="J19" s="5"/>
      <c r="K19" s="5"/>
      <c r="L19" s="5"/>
      <c r="M19" s="5"/>
      <c r="N19" s="5"/>
      <c r="O19" s="5"/>
    </row>
    <row r="20" spans="1:15" x14ac:dyDescent="0.25">
      <c r="A20" s="4">
        <v>9</v>
      </c>
      <c r="B20" s="5" t="s">
        <v>63</v>
      </c>
      <c r="C20" s="5"/>
      <c r="D20" s="5"/>
      <c r="E20" s="5"/>
      <c r="F20" s="5"/>
      <c r="G20" s="5"/>
      <c r="H20" s="5"/>
      <c r="I20" s="5"/>
      <c r="J20" s="5"/>
      <c r="K20" s="5"/>
      <c r="L20" s="5"/>
      <c r="M20" s="5"/>
      <c r="N20" s="5"/>
      <c r="O20" s="5"/>
    </row>
    <row r="21" spans="1:15" x14ac:dyDescent="0.25">
      <c r="A21" s="4">
        <v>10</v>
      </c>
      <c r="B21" s="5" t="s">
        <v>29</v>
      </c>
      <c r="C21" s="5"/>
      <c r="D21" s="5"/>
      <c r="E21" s="5"/>
      <c r="F21" s="5"/>
      <c r="G21" s="5"/>
      <c r="H21" s="5"/>
      <c r="I21" s="5"/>
      <c r="J21" s="5"/>
      <c r="K21" s="5"/>
      <c r="L21" s="5"/>
      <c r="M21" s="5"/>
      <c r="N21" s="5"/>
      <c r="O21" s="5"/>
    </row>
    <row r="22" spans="1:15" x14ac:dyDescent="0.25">
      <c r="A22" s="4">
        <v>11</v>
      </c>
      <c r="B22" s="5" t="s">
        <v>30</v>
      </c>
      <c r="C22" s="5"/>
      <c r="D22" s="5"/>
      <c r="E22" s="5"/>
      <c r="F22" s="5"/>
      <c r="G22" s="5"/>
      <c r="H22" s="5"/>
      <c r="I22" s="5"/>
      <c r="J22" s="5"/>
      <c r="K22" s="5"/>
      <c r="L22" s="5"/>
      <c r="M22" s="5"/>
      <c r="N22" s="5"/>
      <c r="O22" s="5"/>
    </row>
    <row r="23" spans="1:15" x14ac:dyDescent="0.25">
      <c r="A23" s="4">
        <v>12</v>
      </c>
      <c r="B23" s="49" t="s">
        <v>31</v>
      </c>
      <c r="C23" s="5"/>
      <c r="D23" s="5"/>
      <c r="E23" s="5"/>
      <c r="F23" s="5"/>
      <c r="G23" s="5"/>
      <c r="H23" s="5"/>
      <c r="I23" s="5"/>
      <c r="J23" s="5"/>
      <c r="K23" s="5"/>
      <c r="L23" s="5"/>
      <c r="M23" s="5"/>
      <c r="N23" s="5"/>
      <c r="O23" s="5"/>
    </row>
    <row r="24" spans="1:15" x14ac:dyDescent="0.25">
      <c r="A24" s="4">
        <v>13</v>
      </c>
      <c r="B24" s="5" t="s">
        <v>32</v>
      </c>
      <c r="C24" s="5"/>
      <c r="D24" s="5"/>
      <c r="E24" s="5"/>
      <c r="F24" s="5"/>
      <c r="G24" s="5"/>
      <c r="H24" s="5"/>
      <c r="I24" s="5"/>
      <c r="J24" s="5"/>
      <c r="K24" s="5"/>
      <c r="L24" s="5"/>
      <c r="M24" s="5"/>
      <c r="N24" s="5"/>
      <c r="O24" s="5"/>
    </row>
    <row r="25" spans="1:15" ht="54" customHeight="1" x14ac:dyDescent="0.25">
      <c r="A25" s="47" t="s">
        <v>18</v>
      </c>
      <c r="B25" s="9" t="s">
        <v>42</v>
      </c>
      <c r="C25" s="5"/>
      <c r="D25" s="5"/>
      <c r="E25" s="5"/>
      <c r="F25" s="5"/>
      <c r="G25" s="5"/>
      <c r="H25" s="5"/>
      <c r="I25" s="5"/>
      <c r="J25" s="5"/>
      <c r="K25" s="5"/>
      <c r="L25" s="5"/>
      <c r="M25" s="5"/>
      <c r="N25" s="5"/>
      <c r="O25" s="5"/>
    </row>
    <row r="26" spans="1:15" x14ac:dyDescent="0.25">
      <c r="A26" s="6">
        <v>1</v>
      </c>
      <c r="B26" s="5" t="s">
        <v>33</v>
      </c>
      <c r="C26" s="5"/>
      <c r="D26" s="5"/>
      <c r="E26" s="5"/>
      <c r="F26" s="5"/>
      <c r="G26" s="5"/>
      <c r="H26" s="5"/>
      <c r="I26" s="5"/>
      <c r="J26" s="5"/>
      <c r="K26" s="5"/>
      <c r="L26" s="5"/>
      <c r="M26" s="5"/>
      <c r="N26" s="5"/>
      <c r="O26" s="5"/>
    </row>
    <row r="27" spans="1:15" x14ac:dyDescent="0.25">
      <c r="A27" s="6">
        <v>2</v>
      </c>
      <c r="B27" s="5" t="s">
        <v>34</v>
      </c>
      <c r="C27" s="5"/>
      <c r="D27" s="5"/>
      <c r="E27" s="5"/>
      <c r="F27" s="5"/>
      <c r="G27" s="5"/>
      <c r="H27" s="5"/>
      <c r="I27" s="5"/>
      <c r="J27" s="5"/>
      <c r="K27" s="5"/>
      <c r="L27" s="5"/>
      <c r="M27" s="5"/>
      <c r="N27" s="5"/>
      <c r="O27" s="5"/>
    </row>
    <row r="28" spans="1:15" x14ac:dyDescent="0.25">
      <c r="A28" s="6">
        <v>3</v>
      </c>
      <c r="B28" s="5" t="s">
        <v>35</v>
      </c>
      <c r="C28" s="5"/>
      <c r="D28" s="5"/>
      <c r="E28" s="5"/>
      <c r="F28" s="5"/>
      <c r="G28" s="5"/>
      <c r="H28" s="5"/>
      <c r="I28" s="5"/>
      <c r="J28" s="5"/>
      <c r="K28" s="5"/>
      <c r="L28" s="5"/>
      <c r="M28" s="5"/>
      <c r="N28" s="5"/>
      <c r="O28" s="5"/>
    </row>
    <row r="29" spans="1:15" x14ac:dyDescent="0.25">
      <c r="A29" s="6">
        <v>4</v>
      </c>
      <c r="B29" s="5" t="s">
        <v>36</v>
      </c>
      <c r="C29" s="5"/>
      <c r="D29" s="5"/>
      <c r="E29" s="5"/>
      <c r="F29" s="5"/>
      <c r="G29" s="5"/>
      <c r="H29" s="5"/>
      <c r="I29" s="5"/>
      <c r="J29" s="5"/>
      <c r="K29" s="5"/>
      <c r="L29" s="5"/>
      <c r="M29" s="5"/>
      <c r="N29" s="5"/>
      <c r="O29" s="5"/>
    </row>
    <row r="30" spans="1:15" x14ac:dyDescent="0.25">
      <c r="A30" s="6">
        <v>5</v>
      </c>
      <c r="B30" s="5" t="s">
        <v>37</v>
      </c>
      <c r="C30" s="5"/>
      <c r="D30" s="5"/>
      <c r="E30" s="5"/>
      <c r="F30" s="5"/>
      <c r="G30" s="5"/>
      <c r="H30" s="5"/>
      <c r="I30" s="5"/>
      <c r="J30" s="5"/>
      <c r="K30" s="5"/>
      <c r="L30" s="5"/>
      <c r="M30" s="5"/>
      <c r="N30" s="5"/>
      <c r="O30" s="5"/>
    </row>
    <row r="31" spans="1:15" x14ac:dyDescent="0.25">
      <c r="A31" s="6">
        <v>6</v>
      </c>
      <c r="B31" s="5" t="s">
        <v>32</v>
      </c>
      <c r="C31" s="5"/>
      <c r="D31" s="5"/>
      <c r="E31" s="5"/>
      <c r="F31" s="5"/>
      <c r="G31" s="5"/>
      <c r="H31" s="5"/>
      <c r="I31" s="5"/>
      <c r="J31" s="5"/>
      <c r="K31" s="5"/>
      <c r="L31" s="5"/>
      <c r="M31" s="5"/>
      <c r="N31" s="5"/>
      <c r="O31" s="5"/>
    </row>
    <row r="32" spans="1:15" x14ac:dyDescent="0.25">
      <c r="A32" s="5"/>
      <c r="B32" s="48" t="s">
        <v>38</v>
      </c>
      <c r="C32" s="5"/>
      <c r="D32" s="5"/>
      <c r="E32" s="5"/>
      <c r="F32" s="5"/>
      <c r="G32" s="5"/>
      <c r="H32" s="5"/>
      <c r="I32" s="5"/>
      <c r="J32" s="5"/>
      <c r="K32" s="5"/>
      <c r="L32" s="5"/>
      <c r="M32" s="5"/>
      <c r="N32" s="5"/>
      <c r="O32" s="5"/>
    </row>
    <row r="34" spans="2:13" x14ac:dyDescent="0.25">
      <c r="B34" s="195" t="s">
        <v>62</v>
      </c>
      <c r="C34" s="195"/>
      <c r="D34" s="195"/>
      <c r="E34" s="195"/>
      <c r="F34" s="195"/>
      <c r="G34" s="195"/>
      <c r="H34" s="195"/>
      <c r="I34" s="195"/>
      <c r="J34" s="195"/>
      <c r="K34" s="195"/>
      <c r="L34" s="195"/>
      <c r="M34" s="195"/>
    </row>
  </sheetData>
  <mergeCells count="19">
    <mergeCell ref="N7:N9"/>
    <mergeCell ref="O7:O9"/>
    <mergeCell ref="A4:M4"/>
    <mergeCell ref="B34:M34"/>
    <mergeCell ref="J8:J9"/>
    <mergeCell ref="K8:L8"/>
    <mergeCell ref="A3:I3"/>
    <mergeCell ref="C8:C9"/>
    <mergeCell ref="D8:E8"/>
    <mergeCell ref="F8:F9"/>
    <mergeCell ref="G8:I8"/>
    <mergeCell ref="A5:O5"/>
    <mergeCell ref="C6:M6"/>
    <mergeCell ref="A7:A9"/>
    <mergeCell ref="B7:B9"/>
    <mergeCell ref="C7:E7"/>
    <mergeCell ref="F7:I7"/>
    <mergeCell ref="J7:L7"/>
    <mergeCell ref="M7:M9"/>
  </mergeCells>
  <pageMargins left="0.2" right="0.2" top="0.42" bottom="0.34" header="0.3" footer="0.2"/>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G10" sqref="G10"/>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2" t="s">
        <v>0</v>
      </c>
      <c r="B1" s="2"/>
      <c r="C1" s="2"/>
      <c r="D1" s="2"/>
      <c r="E1" s="2"/>
      <c r="F1" s="2"/>
      <c r="G1" s="2"/>
      <c r="H1" s="2"/>
      <c r="I1" s="2"/>
      <c r="J1" s="2"/>
      <c r="K1" s="2"/>
      <c r="M1" s="22"/>
      <c r="N1" s="126" t="s">
        <v>127</v>
      </c>
      <c r="O1" s="126"/>
    </row>
    <row r="2" spans="1:15" x14ac:dyDescent="0.25">
      <c r="A2" s="2" t="s">
        <v>1</v>
      </c>
      <c r="B2" s="2"/>
      <c r="C2" s="2"/>
      <c r="D2" s="2"/>
      <c r="E2" s="2"/>
      <c r="F2" s="2"/>
      <c r="G2" s="2"/>
      <c r="H2" s="2"/>
      <c r="I2" s="2"/>
      <c r="J2" s="2"/>
      <c r="K2" s="2"/>
      <c r="L2" s="1"/>
    </row>
    <row r="3" spans="1:15" ht="15" customHeight="1" x14ac:dyDescent="0.25">
      <c r="A3" s="190" t="s">
        <v>71</v>
      </c>
      <c r="B3" s="190"/>
      <c r="C3" s="190"/>
      <c r="D3" s="190"/>
      <c r="E3" s="190"/>
      <c r="F3" s="190"/>
      <c r="G3" s="190"/>
      <c r="H3" s="196"/>
      <c r="I3" s="196"/>
      <c r="J3" s="2"/>
      <c r="K3" s="2"/>
      <c r="L3" s="1"/>
    </row>
    <row r="4" spans="1:15" ht="15" customHeight="1" x14ac:dyDescent="0.25">
      <c r="A4" s="190" t="s">
        <v>120</v>
      </c>
      <c r="B4" s="190"/>
      <c r="C4" s="190"/>
      <c r="D4" s="190"/>
      <c r="E4" s="190"/>
      <c r="F4" s="190"/>
      <c r="G4" s="190"/>
      <c r="H4" s="190"/>
      <c r="I4" s="190"/>
      <c r="J4" s="190"/>
      <c r="K4" s="190"/>
      <c r="L4" s="190"/>
      <c r="M4" s="190"/>
    </row>
    <row r="5" spans="1:15" ht="7.5" customHeight="1" x14ac:dyDescent="0.25">
      <c r="A5" s="2"/>
      <c r="B5" s="2"/>
      <c r="C5" s="2"/>
      <c r="D5" s="2"/>
      <c r="E5" s="2"/>
      <c r="F5" s="2"/>
      <c r="G5" s="2"/>
      <c r="H5" s="2"/>
      <c r="I5" s="2"/>
      <c r="J5" s="2"/>
      <c r="K5" s="2"/>
      <c r="L5" s="1"/>
    </row>
    <row r="6" spans="1:15" ht="60.75" customHeight="1" x14ac:dyDescent="0.25">
      <c r="A6" s="124" t="s">
        <v>206</v>
      </c>
      <c r="B6" s="124"/>
      <c r="C6" s="124"/>
      <c r="D6" s="124"/>
      <c r="E6" s="124"/>
      <c r="F6" s="124"/>
      <c r="G6" s="124"/>
      <c r="H6" s="124"/>
      <c r="I6" s="124"/>
      <c r="J6" s="124"/>
      <c r="K6" s="124"/>
      <c r="L6" s="124"/>
      <c r="M6" s="124"/>
      <c r="N6" s="124"/>
      <c r="O6" s="124"/>
    </row>
    <row r="7" spans="1:15" ht="7.5" customHeight="1" x14ac:dyDescent="0.25">
      <c r="C7" s="125"/>
      <c r="D7" s="125"/>
      <c r="E7" s="125"/>
      <c r="F7" s="125"/>
      <c r="G7" s="125"/>
      <c r="H7" s="125"/>
      <c r="I7" s="125"/>
      <c r="J7" s="125"/>
      <c r="K7" s="125"/>
      <c r="L7" s="125"/>
      <c r="M7" s="125"/>
    </row>
    <row r="8" spans="1:15" s="1" customFormat="1" ht="30.75" customHeight="1" x14ac:dyDescent="0.2">
      <c r="A8" s="128" t="s">
        <v>15</v>
      </c>
      <c r="B8" s="128" t="s">
        <v>180</v>
      </c>
      <c r="C8" s="185" t="s">
        <v>2</v>
      </c>
      <c r="D8" s="185"/>
      <c r="E8" s="185"/>
      <c r="F8" s="185" t="s">
        <v>13</v>
      </c>
      <c r="G8" s="185"/>
      <c r="H8" s="185"/>
      <c r="I8" s="185"/>
      <c r="J8" s="185" t="s">
        <v>3</v>
      </c>
      <c r="K8" s="185"/>
      <c r="L8" s="185"/>
      <c r="M8" s="128" t="s">
        <v>11</v>
      </c>
      <c r="N8" s="128" t="s">
        <v>12</v>
      </c>
      <c r="O8" s="128" t="s">
        <v>65</v>
      </c>
    </row>
    <row r="9" spans="1:15" s="1" customFormat="1" ht="21.75" customHeight="1" x14ac:dyDescent="0.2">
      <c r="A9" s="129"/>
      <c r="B9" s="129"/>
      <c r="C9" s="185" t="s">
        <v>4</v>
      </c>
      <c r="D9" s="186" t="s">
        <v>5</v>
      </c>
      <c r="E9" s="186"/>
      <c r="F9" s="185" t="s">
        <v>4</v>
      </c>
      <c r="G9" s="187" t="s">
        <v>5</v>
      </c>
      <c r="H9" s="188"/>
      <c r="I9" s="189"/>
      <c r="J9" s="185" t="s">
        <v>4</v>
      </c>
      <c r="K9" s="186" t="s">
        <v>5</v>
      </c>
      <c r="L9" s="186"/>
      <c r="M9" s="129"/>
      <c r="N9" s="129"/>
      <c r="O9" s="129"/>
    </row>
    <row r="10" spans="1:15" s="1" customFormat="1" ht="114" x14ac:dyDescent="0.2">
      <c r="A10" s="130"/>
      <c r="B10" s="130"/>
      <c r="C10" s="185"/>
      <c r="D10" s="17" t="s">
        <v>6</v>
      </c>
      <c r="E10" s="17" t="s">
        <v>7</v>
      </c>
      <c r="F10" s="185"/>
      <c r="G10" s="17" t="s">
        <v>14</v>
      </c>
      <c r="H10" s="17" t="s">
        <v>8</v>
      </c>
      <c r="I10" s="17" t="s">
        <v>9</v>
      </c>
      <c r="J10" s="185"/>
      <c r="K10" s="17" t="s">
        <v>10</v>
      </c>
      <c r="L10" s="47" t="s">
        <v>185</v>
      </c>
      <c r="M10" s="130"/>
      <c r="N10" s="130"/>
      <c r="O10" s="130"/>
    </row>
    <row r="11" spans="1:15" x14ac:dyDescent="0.25">
      <c r="A11" s="12" t="s">
        <v>44</v>
      </c>
      <c r="B11" s="12" t="s">
        <v>56</v>
      </c>
      <c r="C11" s="19" t="s">
        <v>64</v>
      </c>
      <c r="D11" s="11">
        <v>2</v>
      </c>
      <c r="E11" s="11">
        <v>3</v>
      </c>
      <c r="F11" s="11">
        <v>4</v>
      </c>
      <c r="G11" s="11">
        <v>5</v>
      </c>
      <c r="H11" s="11">
        <v>6</v>
      </c>
      <c r="I11" s="11">
        <v>7</v>
      </c>
      <c r="J11" s="11">
        <v>8</v>
      </c>
      <c r="K11" s="11">
        <v>9</v>
      </c>
      <c r="L11" s="11">
        <v>10</v>
      </c>
      <c r="M11" s="11">
        <v>11</v>
      </c>
      <c r="N11" s="11">
        <v>12</v>
      </c>
      <c r="O11" s="11">
        <v>13</v>
      </c>
    </row>
    <row r="12" spans="1:15" x14ac:dyDescent="0.25">
      <c r="A12" s="6">
        <v>1</v>
      </c>
      <c r="B12" s="5" t="s">
        <v>190</v>
      </c>
      <c r="C12" s="5">
        <f>F12+J12+M12</f>
        <v>4143</v>
      </c>
      <c r="D12" s="5">
        <v>28</v>
      </c>
      <c r="E12" s="5">
        <v>4115</v>
      </c>
      <c r="F12" s="5">
        <f>G12+H12+I12</f>
        <v>4138</v>
      </c>
      <c r="G12" s="5">
        <v>3686</v>
      </c>
      <c r="H12" s="5">
        <v>423</v>
      </c>
      <c r="I12" s="5">
        <v>29</v>
      </c>
      <c r="J12" s="5">
        <f>K12+L12</f>
        <v>5</v>
      </c>
      <c r="K12" s="5">
        <v>5</v>
      </c>
      <c r="L12" s="5">
        <v>0</v>
      </c>
      <c r="M12" s="5">
        <v>0</v>
      </c>
      <c r="N12" s="5">
        <v>4</v>
      </c>
      <c r="O12" s="5">
        <v>8</v>
      </c>
    </row>
    <row r="13" spans="1:15" x14ac:dyDescent="0.25">
      <c r="A13" s="6">
        <v>2</v>
      </c>
      <c r="B13" s="5" t="s">
        <v>191</v>
      </c>
      <c r="C13" s="5">
        <f t="shared" ref="C13:C27" si="0">F13+J13+M13</f>
        <v>3839</v>
      </c>
      <c r="D13" s="5">
        <v>0</v>
      </c>
      <c r="E13" s="5">
        <v>3839</v>
      </c>
      <c r="F13" s="5">
        <f t="shared" ref="F13:F27" si="1">G13+H13+I13</f>
        <v>3807</v>
      </c>
      <c r="G13" s="5">
        <v>3485</v>
      </c>
      <c r="H13" s="5">
        <v>320</v>
      </c>
      <c r="I13" s="5">
        <v>2</v>
      </c>
      <c r="J13" s="5">
        <f t="shared" ref="J13:J27" si="2">K13+L13</f>
        <v>31</v>
      </c>
      <c r="K13" s="5">
        <v>30</v>
      </c>
      <c r="L13" s="5">
        <v>1</v>
      </c>
      <c r="M13" s="5">
        <v>1</v>
      </c>
      <c r="N13" s="5">
        <v>9</v>
      </c>
      <c r="O13" s="5">
        <v>4</v>
      </c>
    </row>
    <row r="14" spans="1:15" x14ac:dyDescent="0.25">
      <c r="A14" s="6">
        <v>3</v>
      </c>
      <c r="B14" s="5" t="s">
        <v>192</v>
      </c>
      <c r="C14" s="5">
        <f t="shared" si="0"/>
        <v>3528</v>
      </c>
      <c r="D14" s="5">
        <v>0</v>
      </c>
      <c r="E14" s="5">
        <v>3528</v>
      </c>
      <c r="F14" s="5">
        <f t="shared" si="1"/>
        <v>3492</v>
      </c>
      <c r="G14" s="5">
        <v>3141</v>
      </c>
      <c r="H14" s="5">
        <v>259</v>
      </c>
      <c r="I14" s="5">
        <v>92</v>
      </c>
      <c r="J14" s="5">
        <f t="shared" si="2"/>
        <v>34</v>
      </c>
      <c r="K14" s="5">
        <v>34</v>
      </c>
      <c r="L14" s="5">
        <v>0</v>
      </c>
      <c r="M14" s="5">
        <v>2</v>
      </c>
      <c r="N14" s="5">
        <v>18</v>
      </c>
      <c r="O14" s="5">
        <v>6</v>
      </c>
    </row>
    <row r="15" spans="1:15" x14ac:dyDescent="0.25">
      <c r="A15" s="6">
        <v>4</v>
      </c>
      <c r="B15" s="5" t="s">
        <v>193</v>
      </c>
      <c r="C15" s="5">
        <f t="shared" si="0"/>
        <v>2166</v>
      </c>
      <c r="D15" s="5">
        <v>0</v>
      </c>
      <c r="E15" s="5">
        <v>2166</v>
      </c>
      <c r="F15" s="5">
        <f t="shared" si="1"/>
        <v>2145</v>
      </c>
      <c r="G15" s="5">
        <v>2085</v>
      </c>
      <c r="H15" s="5">
        <v>59</v>
      </c>
      <c r="I15" s="5">
        <v>1</v>
      </c>
      <c r="J15" s="5">
        <f t="shared" si="2"/>
        <v>21</v>
      </c>
      <c r="K15" s="5">
        <v>21</v>
      </c>
      <c r="L15" s="5">
        <v>0</v>
      </c>
      <c r="M15" s="5">
        <v>0</v>
      </c>
      <c r="N15" s="5">
        <v>35</v>
      </c>
      <c r="O15" s="5">
        <v>15</v>
      </c>
    </row>
    <row r="16" spans="1:15" x14ac:dyDescent="0.25">
      <c r="A16" s="6">
        <v>5</v>
      </c>
      <c r="B16" s="5" t="s">
        <v>194</v>
      </c>
      <c r="C16" s="5">
        <f t="shared" si="0"/>
        <v>3202</v>
      </c>
      <c r="D16" s="5">
        <v>0</v>
      </c>
      <c r="E16" s="5">
        <v>3202</v>
      </c>
      <c r="F16" s="5">
        <f t="shared" si="1"/>
        <v>3198</v>
      </c>
      <c r="G16" s="5">
        <v>3182</v>
      </c>
      <c r="H16" s="5">
        <v>15</v>
      </c>
      <c r="I16" s="5">
        <v>1</v>
      </c>
      <c r="J16" s="5">
        <f>K16+L16</f>
        <v>4</v>
      </c>
      <c r="K16" s="5">
        <v>4</v>
      </c>
      <c r="L16" s="5">
        <v>0</v>
      </c>
      <c r="M16" s="5">
        <v>0</v>
      </c>
      <c r="N16" s="5">
        <v>9</v>
      </c>
      <c r="O16" s="5">
        <v>1</v>
      </c>
    </row>
    <row r="17" spans="1:15" x14ac:dyDescent="0.25">
      <c r="A17" s="6">
        <v>6</v>
      </c>
      <c r="B17" s="5" t="s">
        <v>195</v>
      </c>
      <c r="C17" s="5">
        <f t="shared" si="0"/>
        <v>5417</v>
      </c>
      <c r="D17" s="5">
        <v>0</v>
      </c>
      <c r="E17" s="5">
        <v>5417</v>
      </c>
      <c r="F17" s="5">
        <f t="shared" si="1"/>
        <v>5404</v>
      </c>
      <c r="G17" s="5">
        <v>5254</v>
      </c>
      <c r="H17" s="5">
        <v>149</v>
      </c>
      <c r="I17" s="5">
        <v>1</v>
      </c>
      <c r="J17" s="5">
        <f t="shared" si="2"/>
        <v>13</v>
      </c>
      <c r="K17" s="5">
        <v>13</v>
      </c>
      <c r="L17" s="5">
        <v>0</v>
      </c>
      <c r="M17" s="5">
        <v>0</v>
      </c>
      <c r="N17" s="5">
        <v>30</v>
      </c>
      <c r="O17" s="5">
        <v>27</v>
      </c>
    </row>
    <row r="18" spans="1:15" x14ac:dyDescent="0.25">
      <c r="A18" s="6">
        <v>7</v>
      </c>
      <c r="B18" s="5" t="s">
        <v>196</v>
      </c>
      <c r="C18" s="5">
        <f t="shared" si="0"/>
        <v>2635</v>
      </c>
      <c r="D18" s="5">
        <v>0</v>
      </c>
      <c r="E18" s="5">
        <v>2653</v>
      </c>
      <c r="F18" s="5">
        <f t="shared" si="1"/>
        <v>2620</v>
      </c>
      <c r="G18" s="5">
        <v>2566</v>
      </c>
      <c r="H18" s="5">
        <v>52</v>
      </c>
      <c r="I18" s="5">
        <v>2</v>
      </c>
      <c r="J18" s="5">
        <f t="shared" si="2"/>
        <v>14</v>
      </c>
      <c r="K18" s="5">
        <v>14</v>
      </c>
      <c r="L18" s="5">
        <v>0</v>
      </c>
      <c r="M18" s="5">
        <v>1</v>
      </c>
      <c r="N18" s="5">
        <v>3</v>
      </c>
      <c r="O18" s="5">
        <v>2</v>
      </c>
    </row>
    <row r="19" spans="1:15" x14ac:dyDescent="0.25">
      <c r="A19" s="6">
        <v>8</v>
      </c>
      <c r="B19" s="5" t="s">
        <v>197</v>
      </c>
      <c r="C19" s="5">
        <f t="shared" si="0"/>
        <v>1357</v>
      </c>
      <c r="D19" s="5">
        <v>0</v>
      </c>
      <c r="E19" s="5">
        <v>1357</v>
      </c>
      <c r="F19" s="5">
        <f t="shared" si="1"/>
        <v>1347</v>
      </c>
      <c r="G19" s="5">
        <v>1321</v>
      </c>
      <c r="H19" s="5">
        <v>24</v>
      </c>
      <c r="I19" s="5">
        <v>2</v>
      </c>
      <c r="J19" s="5">
        <f t="shared" si="2"/>
        <v>8</v>
      </c>
      <c r="K19" s="5">
        <v>8</v>
      </c>
      <c r="L19" s="5">
        <v>0</v>
      </c>
      <c r="M19" s="5">
        <v>2</v>
      </c>
      <c r="N19" s="5">
        <v>19</v>
      </c>
      <c r="O19" s="5">
        <v>4</v>
      </c>
    </row>
    <row r="20" spans="1:15" x14ac:dyDescent="0.25">
      <c r="A20" s="6">
        <v>9</v>
      </c>
      <c r="B20" s="5" t="s">
        <v>198</v>
      </c>
      <c r="C20" s="5">
        <f t="shared" si="0"/>
        <v>6024</v>
      </c>
      <c r="D20" s="5">
        <v>1</v>
      </c>
      <c r="E20" s="5">
        <v>6023</v>
      </c>
      <c r="F20" s="5">
        <f t="shared" si="1"/>
        <v>6013</v>
      </c>
      <c r="G20" s="5">
        <v>5891</v>
      </c>
      <c r="H20" s="5">
        <v>110</v>
      </c>
      <c r="I20" s="5">
        <v>12</v>
      </c>
      <c r="J20" s="5">
        <f t="shared" si="2"/>
        <v>10</v>
      </c>
      <c r="K20" s="5">
        <v>10</v>
      </c>
      <c r="L20" s="5">
        <v>0</v>
      </c>
      <c r="M20" s="5">
        <v>1</v>
      </c>
      <c r="N20" s="5">
        <v>11</v>
      </c>
      <c r="O20" s="5">
        <v>1</v>
      </c>
    </row>
    <row r="21" spans="1:15" x14ac:dyDescent="0.25">
      <c r="A21" s="6">
        <v>10</v>
      </c>
      <c r="B21" s="5" t="s">
        <v>199</v>
      </c>
      <c r="C21" s="5">
        <f t="shared" si="0"/>
        <v>4771</v>
      </c>
      <c r="D21" s="5">
        <v>1</v>
      </c>
      <c r="E21" s="5">
        <v>4770</v>
      </c>
      <c r="F21" s="5">
        <f t="shared" si="1"/>
        <v>4761</v>
      </c>
      <c r="G21" s="5">
        <v>4634</v>
      </c>
      <c r="H21" s="5">
        <v>110</v>
      </c>
      <c r="I21" s="5">
        <v>17</v>
      </c>
      <c r="J21" s="5">
        <f t="shared" si="2"/>
        <v>10</v>
      </c>
      <c r="K21" s="5">
        <v>10</v>
      </c>
      <c r="L21" s="5">
        <v>0</v>
      </c>
      <c r="M21" s="5">
        <v>0</v>
      </c>
      <c r="N21" s="5">
        <v>16</v>
      </c>
      <c r="O21" s="5">
        <v>33</v>
      </c>
    </row>
    <row r="22" spans="1:15" x14ac:dyDescent="0.25">
      <c r="A22" s="6">
        <v>11</v>
      </c>
      <c r="B22" s="5" t="s">
        <v>200</v>
      </c>
      <c r="C22" s="5">
        <f t="shared" si="0"/>
        <v>6473</v>
      </c>
      <c r="D22" s="5">
        <v>14</v>
      </c>
      <c r="E22" s="5">
        <v>6459</v>
      </c>
      <c r="F22" s="5">
        <f t="shared" si="1"/>
        <v>6455</v>
      </c>
      <c r="G22" s="5">
        <v>6354</v>
      </c>
      <c r="H22" s="5">
        <v>86</v>
      </c>
      <c r="I22" s="5">
        <v>15</v>
      </c>
      <c r="J22" s="5">
        <f t="shared" si="2"/>
        <v>18</v>
      </c>
      <c r="K22" s="5">
        <v>18</v>
      </c>
      <c r="L22" s="5">
        <v>0</v>
      </c>
      <c r="M22" s="5">
        <v>0</v>
      </c>
      <c r="N22" s="5">
        <v>29</v>
      </c>
      <c r="O22" s="5">
        <v>10</v>
      </c>
    </row>
    <row r="23" spans="1:15" x14ac:dyDescent="0.25">
      <c r="A23" s="6">
        <v>12</v>
      </c>
      <c r="B23" s="5" t="s">
        <v>201</v>
      </c>
      <c r="C23" s="5">
        <f t="shared" si="0"/>
        <v>2855</v>
      </c>
      <c r="D23" s="5">
        <v>0</v>
      </c>
      <c r="E23" s="5">
        <v>2855</v>
      </c>
      <c r="F23" s="5">
        <f t="shared" si="1"/>
        <v>2846</v>
      </c>
      <c r="G23" s="5">
        <v>2808</v>
      </c>
      <c r="H23" s="5">
        <v>28</v>
      </c>
      <c r="I23" s="5">
        <v>10</v>
      </c>
      <c r="J23" s="5">
        <f t="shared" si="2"/>
        <v>9</v>
      </c>
      <c r="K23" s="5">
        <v>9</v>
      </c>
      <c r="L23" s="5">
        <v>0</v>
      </c>
      <c r="M23" s="5">
        <v>0</v>
      </c>
      <c r="N23" s="5">
        <v>10</v>
      </c>
      <c r="O23" s="5">
        <v>4</v>
      </c>
    </row>
    <row r="24" spans="1:15" x14ac:dyDescent="0.25">
      <c r="A24" s="6">
        <v>13</v>
      </c>
      <c r="B24" s="5" t="s">
        <v>202</v>
      </c>
      <c r="C24" s="5">
        <f t="shared" si="0"/>
        <v>2692</v>
      </c>
      <c r="D24" s="5">
        <v>0</v>
      </c>
      <c r="E24" s="5">
        <v>2692</v>
      </c>
      <c r="F24" s="5">
        <f t="shared" si="1"/>
        <v>2678</v>
      </c>
      <c r="G24" s="5">
        <v>2664</v>
      </c>
      <c r="H24" s="5">
        <v>9</v>
      </c>
      <c r="I24" s="5">
        <v>5</v>
      </c>
      <c r="J24" s="5">
        <f t="shared" si="2"/>
        <v>12</v>
      </c>
      <c r="K24" s="5">
        <v>12</v>
      </c>
      <c r="L24" s="5">
        <v>0</v>
      </c>
      <c r="M24" s="5">
        <v>2</v>
      </c>
      <c r="N24" s="5">
        <v>16</v>
      </c>
      <c r="O24" s="5">
        <v>9</v>
      </c>
    </row>
    <row r="25" spans="1:15" x14ac:dyDescent="0.25">
      <c r="A25" s="6">
        <v>14</v>
      </c>
      <c r="B25" s="5" t="s">
        <v>203</v>
      </c>
      <c r="C25" s="5">
        <f t="shared" si="0"/>
        <v>613</v>
      </c>
      <c r="D25" s="5">
        <v>0</v>
      </c>
      <c r="E25" s="5">
        <v>613</v>
      </c>
      <c r="F25" s="5">
        <f t="shared" si="1"/>
        <v>613</v>
      </c>
      <c r="G25" s="5">
        <v>611</v>
      </c>
      <c r="H25" s="5">
        <v>2</v>
      </c>
      <c r="I25" s="5">
        <v>0</v>
      </c>
      <c r="J25" s="5">
        <f t="shared" si="2"/>
        <v>0</v>
      </c>
      <c r="K25" s="5">
        <v>0</v>
      </c>
      <c r="L25" s="5">
        <v>0</v>
      </c>
      <c r="M25" s="5">
        <v>0</v>
      </c>
      <c r="N25" s="5">
        <v>1</v>
      </c>
      <c r="O25" s="5">
        <v>0</v>
      </c>
    </row>
    <row r="26" spans="1:15" x14ac:dyDescent="0.25">
      <c r="A26" s="6">
        <v>15</v>
      </c>
      <c r="B26" s="5" t="s">
        <v>204</v>
      </c>
      <c r="C26" s="5">
        <f t="shared" si="0"/>
        <v>700</v>
      </c>
      <c r="D26" s="5">
        <v>0</v>
      </c>
      <c r="E26" s="5">
        <v>700</v>
      </c>
      <c r="F26" s="5">
        <f t="shared" si="1"/>
        <v>698</v>
      </c>
      <c r="G26" s="5">
        <v>682</v>
      </c>
      <c r="H26" s="5">
        <v>14</v>
      </c>
      <c r="I26" s="5">
        <v>2</v>
      </c>
      <c r="J26" s="5">
        <f t="shared" si="2"/>
        <v>2</v>
      </c>
      <c r="K26" s="5">
        <v>1</v>
      </c>
      <c r="L26" s="5">
        <v>1</v>
      </c>
      <c r="M26" s="5">
        <v>0</v>
      </c>
      <c r="N26" s="5">
        <v>0</v>
      </c>
      <c r="O26" s="5">
        <v>0</v>
      </c>
    </row>
    <row r="27" spans="1:15" x14ac:dyDescent="0.25">
      <c r="A27" s="6">
        <v>16</v>
      </c>
      <c r="B27" s="5" t="s">
        <v>205</v>
      </c>
      <c r="C27" s="5">
        <f t="shared" si="0"/>
        <v>792</v>
      </c>
      <c r="D27" s="5">
        <v>0</v>
      </c>
      <c r="E27" s="5">
        <v>792</v>
      </c>
      <c r="F27" s="5">
        <f t="shared" si="1"/>
        <v>792</v>
      </c>
      <c r="G27" s="5">
        <v>786</v>
      </c>
      <c r="H27" s="5">
        <v>2</v>
      </c>
      <c r="I27" s="5">
        <v>4</v>
      </c>
      <c r="J27" s="5">
        <f t="shared" si="2"/>
        <v>0</v>
      </c>
      <c r="K27" s="5">
        <v>0</v>
      </c>
      <c r="L27" s="5">
        <v>0</v>
      </c>
      <c r="M27" s="5">
        <v>0</v>
      </c>
      <c r="N27" s="5">
        <v>0</v>
      </c>
      <c r="O27" s="5">
        <v>1</v>
      </c>
    </row>
    <row r="28" spans="1:15" x14ac:dyDescent="0.25">
      <c r="A28" s="6"/>
      <c r="B28" s="48" t="s">
        <v>189</v>
      </c>
      <c r="C28" s="5">
        <f>SUM(C12:C27)</f>
        <v>51207</v>
      </c>
      <c r="D28" s="5">
        <f t="shared" ref="D28:O28" si="3">SUM(D12:D27)</f>
        <v>44</v>
      </c>
      <c r="E28" s="5">
        <f t="shared" si="3"/>
        <v>51181</v>
      </c>
      <c r="F28" s="5">
        <f t="shared" si="3"/>
        <v>51007</v>
      </c>
      <c r="G28" s="5">
        <f t="shared" si="3"/>
        <v>49150</v>
      </c>
      <c r="H28" s="5">
        <f t="shared" si="3"/>
        <v>1662</v>
      </c>
      <c r="I28" s="5">
        <f t="shared" si="3"/>
        <v>195</v>
      </c>
      <c r="J28" s="5">
        <f t="shared" si="3"/>
        <v>191</v>
      </c>
      <c r="K28" s="5">
        <f t="shared" si="3"/>
        <v>189</v>
      </c>
      <c r="L28" s="5">
        <f t="shared" si="3"/>
        <v>2</v>
      </c>
      <c r="M28" s="5">
        <f t="shared" si="3"/>
        <v>9</v>
      </c>
      <c r="N28" s="5">
        <f t="shared" si="3"/>
        <v>210</v>
      </c>
      <c r="O28" s="5">
        <f t="shared" si="3"/>
        <v>125</v>
      </c>
    </row>
  </sheetData>
  <mergeCells count="19">
    <mergeCell ref="N1:O1"/>
    <mergeCell ref="A6:O6"/>
    <mergeCell ref="C7:M7"/>
    <mergeCell ref="A8:A10"/>
    <mergeCell ref="B8:B10"/>
    <mergeCell ref="C8:E8"/>
    <mergeCell ref="F8:I8"/>
    <mergeCell ref="J8:L8"/>
    <mergeCell ref="M8:M10"/>
    <mergeCell ref="N8:N10"/>
    <mergeCell ref="A4:M4"/>
    <mergeCell ref="A3:I3"/>
    <mergeCell ref="O8:O10"/>
    <mergeCell ref="C9:C10"/>
    <mergeCell ref="D9:E9"/>
    <mergeCell ref="F9:F10"/>
    <mergeCell ref="G9:I9"/>
    <mergeCell ref="J9:J10"/>
    <mergeCell ref="K9:L9"/>
  </mergeCells>
  <pageMargins left="0.2" right="0.21" top="0.44" bottom="0.33" header="0.3" footer="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opLeftCell="A7" zoomScale="142" zoomScaleNormal="142" workbookViewId="0">
      <selection activeCell="F5" sqref="F5:I5"/>
    </sheetView>
  </sheetViews>
  <sheetFormatPr defaultRowHeight="15" x14ac:dyDescent="0.25"/>
  <cols>
    <col min="1" max="1" width="5.140625" customWidth="1"/>
    <col min="2" max="2" width="28" customWidth="1"/>
    <col min="3" max="3" width="8.42578125" customWidth="1"/>
    <col min="4" max="4" width="8" customWidth="1"/>
    <col min="5" max="5" width="8.28515625" customWidth="1"/>
    <col min="6" max="6" width="6" customWidth="1"/>
    <col min="7" max="7" width="8" customWidth="1"/>
    <col min="8" max="8" width="7.85546875" customWidth="1"/>
    <col min="9" max="9" width="8" customWidth="1"/>
    <col min="10" max="10" width="4.5703125" customWidth="1"/>
    <col min="11" max="11" width="8.5703125" customWidth="1"/>
    <col min="12" max="12" width="8" customWidth="1"/>
    <col min="13" max="13" width="6.140625" customWidth="1"/>
    <col min="14" max="14" width="6" customWidth="1"/>
    <col min="15" max="15" width="7.7109375" customWidth="1"/>
  </cols>
  <sheetData>
    <row r="1" spans="1:15" x14ac:dyDescent="0.25">
      <c r="A1" s="127" t="s">
        <v>371</v>
      </c>
      <c r="B1" s="127"/>
      <c r="C1" s="2"/>
      <c r="D1" s="2"/>
      <c r="E1" s="2"/>
      <c r="F1" s="2"/>
      <c r="G1" s="2"/>
      <c r="H1" s="2"/>
      <c r="I1" s="2"/>
      <c r="J1" s="2"/>
      <c r="K1" s="2"/>
      <c r="M1" s="16"/>
      <c r="N1" s="126" t="s">
        <v>20</v>
      </c>
      <c r="O1" s="126"/>
    </row>
    <row r="2" spans="1:15" x14ac:dyDescent="0.25">
      <c r="A2" s="127" t="s">
        <v>372</v>
      </c>
      <c r="B2" s="127"/>
      <c r="C2" s="69"/>
      <c r="D2" s="69"/>
      <c r="E2" s="69"/>
      <c r="F2" s="69"/>
      <c r="G2" s="69"/>
      <c r="H2" s="69"/>
      <c r="I2" s="69"/>
      <c r="J2" s="69"/>
      <c r="K2" s="69"/>
      <c r="M2" s="66"/>
      <c r="N2" s="66"/>
      <c r="O2" s="66"/>
    </row>
    <row r="3" spans="1:15" ht="48.75" customHeight="1" x14ac:dyDescent="0.25">
      <c r="A3" s="124" t="s">
        <v>401</v>
      </c>
      <c r="B3" s="124"/>
      <c r="C3" s="124"/>
      <c r="D3" s="124"/>
      <c r="E3" s="124"/>
      <c r="F3" s="124"/>
      <c r="G3" s="124"/>
      <c r="H3" s="124"/>
      <c r="I3" s="124"/>
      <c r="J3" s="124"/>
      <c r="K3" s="124"/>
      <c r="L3" s="124"/>
      <c r="M3" s="124"/>
      <c r="N3" s="124"/>
      <c r="O3" s="124"/>
    </row>
    <row r="4" spans="1:15" ht="1.5" customHeight="1" x14ac:dyDescent="0.25">
      <c r="C4" s="125"/>
      <c r="D4" s="125"/>
      <c r="E4" s="125"/>
      <c r="F4" s="125"/>
      <c r="G4" s="125"/>
      <c r="H4" s="125"/>
      <c r="I4" s="125"/>
      <c r="J4" s="125"/>
      <c r="K4" s="125"/>
      <c r="L4" s="125"/>
      <c r="M4" s="125"/>
    </row>
    <row r="5" spans="1:15" s="1" customFormat="1" ht="24" customHeight="1" x14ac:dyDescent="0.2">
      <c r="A5" s="110" t="s">
        <v>15</v>
      </c>
      <c r="B5" s="110" t="s">
        <v>180</v>
      </c>
      <c r="C5" s="113" t="s">
        <v>2</v>
      </c>
      <c r="D5" s="113"/>
      <c r="E5" s="113"/>
      <c r="F5" s="113" t="s">
        <v>13</v>
      </c>
      <c r="G5" s="113"/>
      <c r="H5" s="113"/>
      <c r="I5" s="113"/>
      <c r="J5" s="113" t="s">
        <v>3</v>
      </c>
      <c r="K5" s="113"/>
      <c r="L5" s="113"/>
      <c r="M5" s="110" t="s">
        <v>11</v>
      </c>
      <c r="N5" s="110" t="s">
        <v>12</v>
      </c>
      <c r="O5" s="110" t="s">
        <v>65</v>
      </c>
    </row>
    <row r="6" spans="1:15" s="1" customFormat="1" ht="14.25" x14ac:dyDescent="0.2">
      <c r="A6" s="111"/>
      <c r="B6" s="111"/>
      <c r="C6" s="113" t="s">
        <v>4</v>
      </c>
      <c r="D6" s="117" t="s">
        <v>5</v>
      </c>
      <c r="E6" s="117"/>
      <c r="F6" s="113" t="s">
        <v>4</v>
      </c>
      <c r="G6" s="114" t="s">
        <v>5</v>
      </c>
      <c r="H6" s="115"/>
      <c r="I6" s="116"/>
      <c r="J6" s="113" t="s">
        <v>4</v>
      </c>
      <c r="K6" s="117" t="s">
        <v>5</v>
      </c>
      <c r="L6" s="117"/>
      <c r="M6" s="111"/>
      <c r="N6" s="111"/>
      <c r="O6" s="111"/>
    </row>
    <row r="7" spans="1:15" s="1" customFormat="1" ht="75.75" customHeight="1" x14ac:dyDescent="0.2">
      <c r="A7" s="112"/>
      <c r="B7" s="112"/>
      <c r="C7" s="113"/>
      <c r="D7" s="27" t="s">
        <v>6</v>
      </c>
      <c r="E7" s="27" t="s">
        <v>7</v>
      </c>
      <c r="F7" s="113"/>
      <c r="G7" s="27" t="s">
        <v>14</v>
      </c>
      <c r="H7" s="27" t="s">
        <v>8</v>
      </c>
      <c r="I7" s="27" t="s">
        <v>9</v>
      </c>
      <c r="J7" s="113"/>
      <c r="K7" s="27" t="s">
        <v>10</v>
      </c>
      <c r="L7" s="27" t="s">
        <v>185</v>
      </c>
      <c r="M7" s="112"/>
      <c r="N7" s="112"/>
      <c r="O7" s="112"/>
    </row>
    <row r="8" spans="1:15"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v>1</v>
      </c>
      <c r="B9" s="5" t="s">
        <v>190</v>
      </c>
      <c r="C9" s="5">
        <f>F9+J9+M9</f>
        <v>373</v>
      </c>
      <c r="D9" s="80">
        <v>15</v>
      </c>
      <c r="E9" s="80">
        <v>358</v>
      </c>
      <c r="F9" s="5">
        <f>G9+H9+I9</f>
        <v>358</v>
      </c>
      <c r="G9" s="80">
        <v>270</v>
      </c>
      <c r="H9" s="80">
        <v>88</v>
      </c>
      <c r="I9" s="81">
        <v>0</v>
      </c>
      <c r="J9" s="5">
        <f>K9+L9</f>
        <v>15</v>
      </c>
      <c r="K9" s="80">
        <v>15</v>
      </c>
      <c r="L9" s="81">
        <v>0</v>
      </c>
      <c r="M9" s="80">
        <v>0</v>
      </c>
      <c r="N9" s="80">
        <v>4</v>
      </c>
      <c r="O9" s="5">
        <v>38</v>
      </c>
    </row>
    <row r="10" spans="1:15" x14ac:dyDescent="0.25">
      <c r="A10" s="6">
        <v>2</v>
      </c>
      <c r="B10" s="5" t="s">
        <v>191</v>
      </c>
      <c r="C10" s="5">
        <f>F10+J10+M10</f>
        <v>642</v>
      </c>
      <c r="D10" s="80">
        <v>29</v>
      </c>
      <c r="E10" s="80">
        <v>613</v>
      </c>
      <c r="F10" s="5">
        <f>G10+H10+I10</f>
        <v>618</v>
      </c>
      <c r="G10" s="80">
        <v>440</v>
      </c>
      <c r="H10" s="80">
        <v>178</v>
      </c>
      <c r="I10" s="81">
        <v>0</v>
      </c>
      <c r="J10" s="5">
        <f t="shared" ref="J10:J24" si="0">K10+L10</f>
        <v>24</v>
      </c>
      <c r="K10" s="80">
        <v>24</v>
      </c>
      <c r="L10" s="81">
        <v>0</v>
      </c>
      <c r="M10" s="80">
        <v>0</v>
      </c>
      <c r="N10" s="80">
        <v>0</v>
      </c>
      <c r="O10" s="5">
        <v>7</v>
      </c>
    </row>
    <row r="11" spans="1:15" x14ac:dyDescent="0.25">
      <c r="A11" s="6">
        <v>3</v>
      </c>
      <c r="B11" s="5" t="s">
        <v>192</v>
      </c>
      <c r="C11" s="5">
        <f t="shared" ref="C11:C24" si="1">F11+J11+M11</f>
        <v>263</v>
      </c>
      <c r="D11" s="80">
        <v>44</v>
      </c>
      <c r="E11" s="80">
        <v>219</v>
      </c>
      <c r="F11" s="5">
        <f t="shared" ref="F11:F24" si="2">G11+H11+I11</f>
        <v>227</v>
      </c>
      <c r="G11" s="80">
        <v>163</v>
      </c>
      <c r="H11" s="80">
        <v>48</v>
      </c>
      <c r="I11" s="81">
        <v>16</v>
      </c>
      <c r="J11" s="5">
        <f t="shared" si="0"/>
        <v>36</v>
      </c>
      <c r="K11" s="80">
        <v>36</v>
      </c>
      <c r="L11" s="81">
        <v>0</v>
      </c>
      <c r="M11" s="80">
        <v>0</v>
      </c>
      <c r="N11" s="80">
        <v>10</v>
      </c>
      <c r="O11" s="5">
        <v>22</v>
      </c>
    </row>
    <row r="12" spans="1:15" x14ac:dyDescent="0.25">
      <c r="A12" s="6">
        <v>4</v>
      </c>
      <c r="B12" s="5" t="s">
        <v>193</v>
      </c>
      <c r="C12" s="5">
        <f t="shared" si="1"/>
        <v>559</v>
      </c>
      <c r="D12" s="80">
        <v>25</v>
      </c>
      <c r="E12" s="80">
        <v>534</v>
      </c>
      <c r="F12" s="5">
        <f t="shared" si="2"/>
        <v>527</v>
      </c>
      <c r="G12" s="80">
        <v>525</v>
      </c>
      <c r="H12" s="80">
        <v>2</v>
      </c>
      <c r="I12" s="81">
        <v>0</v>
      </c>
      <c r="J12" s="5">
        <f t="shared" si="0"/>
        <v>32</v>
      </c>
      <c r="K12" s="80">
        <v>32</v>
      </c>
      <c r="L12" s="81">
        <v>0</v>
      </c>
      <c r="M12" s="80">
        <v>0</v>
      </c>
      <c r="N12" s="80">
        <v>6</v>
      </c>
      <c r="O12" s="5">
        <v>5</v>
      </c>
    </row>
    <row r="13" spans="1:15" x14ac:dyDescent="0.25">
      <c r="A13" s="6">
        <v>5</v>
      </c>
      <c r="B13" s="5" t="s">
        <v>194</v>
      </c>
      <c r="C13" s="5">
        <f t="shared" si="1"/>
        <v>476</v>
      </c>
      <c r="D13" s="80">
        <v>3</v>
      </c>
      <c r="E13" s="80">
        <v>473</v>
      </c>
      <c r="F13" s="5">
        <f t="shared" si="2"/>
        <v>474</v>
      </c>
      <c r="G13" s="80">
        <v>474</v>
      </c>
      <c r="H13" s="80">
        <v>0</v>
      </c>
      <c r="I13" s="81">
        <v>0</v>
      </c>
      <c r="J13" s="5">
        <f t="shared" si="0"/>
        <v>2</v>
      </c>
      <c r="K13" s="80">
        <v>2</v>
      </c>
      <c r="L13" s="81">
        <v>0</v>
      </c>
      <c r="M13" s="80">
        <v>0</v>
      </c>
      <c r="N13" s="80">
        <v>0</v>
      </c>
      <c r="O13" s="5">
        <v>1</v>
      </c>
    </row>
    <row r="14" spans="1:15" x14ac:dyDescent="0.25">
      <c r="A14" s="6">
        <v>6</v>
      </c>
      <c r="B14" s="5" t="s">
        <v>195</v>
      </c>
      <c r="C14" s="5">
        <f t="shared" si="1"/>
        <v>873</v>
      </c>
      <c r="D14" s="80">
        <v>18</v>
      </c>
      <c r="E14" s="80">
        <v>855</v>
      </c>
      <c r="F14" s="5">
        <f t="shared" si="2"/>
        <v>855</v>
      </c>
      <c r="G14" s="80">
        <v>839</v>
      </c>
      <c r="H14" s="80">
        <v>16</v>
      </c>
      <c r="I14" s="81">
        <v>0</v>
      </c>
      <c r="J14" s="5">
        <f t="shared" si="0"/>
        <v>18</v>
      </c>
      <c r="K14" s="80">
        <v>18</v>
      </c>
      <c r="L14" s="81">
        <v>0</v>
      </c>
      <c r="M14" s="80">
        <v>0</v>
      </c>
      <c r="N14" s="80">
        <v>8</v>
      </c>
      <c r="O14" s="5">
        <v>74</v>
      </c>
    </row>
    <row r="15" spans="1:15" x14ac:dyDescent="0.25">
      <c r="A15" s="6">
        <v>7</v>
      </c>
      <c r="B15" s="5" t="s">
        <v>196</v>
      </c>
      <c r="C15" s="5">
        <f t="shared" si="1"/>
        <v>342</v>
      </c>
      <c r="D15" s="80">
        <v>5</v>
      </c>
      <c r="E15" s="80">
        <v>337</v>
      </c>
      <c r="F15" s="5">
        <f t="shared" si="2"/>
        <v>337</v>
      </c>
      <c r="G15" s="80">
        <v>336</v>
      </c>
      <c r="H15" s="80">
        <v>1</v>
      </c>
      <c r="I15" s="81">
        <v>0</v>
      </c>
      <c r="J15" s="5">
        <f t="shared" si="0"/>
        <v>3</v>
      </c>
      <c r="K15" s="80">
        <v>3</v>
      </c>
      <c r="L15" s="81">
        <v>0</v>
      </c>
      <c r="M15" s="80">
        <v>2</v>
      </c>
      <c r="N15" s="80">
        <v>2</v>
      </c>
      <c r="O15" s="5">
        <v>0</v>
      </c>
    </row>
    <row r="16" spans="1:15" x14ac:dyDescent="0.25">
      <c r="A16" s="6">
        <v>8</v>
      </c>
      <c r="B16" s="5" t="s">
        <v>197</v>
      </c>
      <c r="C16" s="5">
        <f t="shared" si="1"/>
        <v>271</v>
      </c>
      <c r="D16" s="80">
        <v>8</v>
      </c>
      <c r="E16" s="80">
        <v>263</v>
      </c>
      <c r="F16" s="5">
        <f t="shared" si="2"/>
        <v>258</v>
      </c>
      <c r="G16" s="80">
        <v>257</v>
      </c>
      <c r="H16" s="80">
        <v>1</v>
      </c>
      <c r="I16" s="81">
        <v>0</v>
      </c>
      <c r="J16" s="5">
        <f t="shared" si="0"/>
        <v>12</v>
      </c>
      <c r="K16" s="80">
        <v>12</v>
      </c>
      <c r="L16" s="81">
        <v>0</v>
      </c>
      <c r="M16" s="80">
        <v>1</v>
      </c>
      <c r="N16" s="80">
        <v>2</v>
      </c>
      <c r="O16" s="5">
        <v>26</v>
      </c>
    </row>
    <row r="17" spans="1:15" x14ac:dyDescent="0.25">
      <c r="A17" s="6">
        <v>9</v>
      </c>
      <c r="B17" s="5" t="s">
        <v>198</v>
      </c>
      <c r="C17" s="5">
        <f t="shared" si="1"/>
        <v>664</v>
      </c>
      <c r="D17" s="80">
        <v>13</v>
      </c>
      <c r="E17" s="80">
        <v>651</v>
      </c>
      <c r="F17" s="5">
        <f t="shared" si="2"/>
        <v>654</v>
      </c>
      <c r="G17" s="80">
        <v>649</v>
      </c>
      <c r="H17" s="80">
        <v>5</v>
      </c>
      <c r="I17" s="81">
        <v>0</v>
      </c>
      <c r="J17" s="5">
        <f t="shared" si="0"/>
        <v>10</v>
      </c>
      <c r="K17" s="80">
        <v>10</v>
      </c>
      <c r="L17" s="81">
        <v>0</v>
      </c>
      <c r="M17" s="80">
        <v>0</v>
      </c>
      <c r="N17" s="80">
        <v>4</v>
      </c>
      <c r="O17" s="5">
        <v>2</v>
      </c>
    </row>
    <row r="18" spans="1:15" x14ac:dyDescent="0.25">
      <c r="A18" s="6">
        <v>10</v>
      </c>
      <c r="B18" s="5" t="s">
        <v>199</v>
      </c>
      <c r="C18" s="5">
        <f t="shared" si="1"/>
        <v>647</v>
      </c>
      <c r="D18" s="80">
        <v>18</v>
      </c>
      <c r="E18" s="80">
        <v>629</v>
      </c>
      <c r="F18" s="5">
        <f t="shared" si="2"/>
        <v>638</v>
      </c>
      <c r="G18" s="80">
        <v>630</v>
      </c>
      <c r="H18" s="80">
        <v>8</v>
      </c>
      <c r="I18" s="81">
        <v>0</v>
      </c>
      <c r="J18" s="5">
        <f t="shared" si="0"/>
        <v>8</v>
      </c>
      <c r="K18" s="80">
        <v>8</v>
      </c>
      <c r="L18" s="81">
        <v>0</v>
      </c>
      <c r="M18" s="80">
        <v>1</v>
      </c>
      <c r="N18" s="80">
        <v>4</v>
      </c>
      <c r="O18" s="5">
        <v>4</v>
      </c>
    </row>
    <row r="19" spans="1:15" x14ac:dyDescent="0.25">
      <c r="A19" s="6">
        <v>11</v>
      </c>
      <c r="B19" s="5" t="s">
        <v>200</v>
      </c>
      <c r="C19" s="5">
        <f t="shared" si="1"/>
        <v>680</v>
      </c>
      <c r="D19" s="80">
        <v>19</v>
      </c>
      <c r="E19" s="80">
        <v>661</v>
      </c>
      <c r="F19" s="5">
        <f t="shared" si="2"/>
        <v>649</v>
      </c>
      <c r="G19" s="80">
        <v>601</v>
      </c>
      <c r="H19" s="80">
        <v>47</v>
      </c>
      <c r="I19" s="81">
        <v>1</v>
      </c>
      <c r="J19" s="5">
        <f t="shared" si="0"/>
        <v>31</v>
      </c>
      <c r="K19" s="80">
        <v>31</v>
      </c>
      <c r="L19" s="81">
        <v>0</v>
      </c>
      <c r="M19" s="80">
        <v>0</v>
      </c>
      <c r="N19" s="80">
        <v>5</v>
      </c>
      <c r="O19" s="5">
        <v>8</v>
      </c>
    </row>
    <row r="20" spans="1:15" x14ac:dyDescent="0.25">
      <c r="A20" s="6">
        <v>12</v>
      </c>
      <c r="B20" s="5" t="s">
        <v>201</v>
      </c>
      <c r="C20" s="5">
        <f t="shared" si="1"/>
        <v>355</v>
      </c>
      <c r="D20" s="80">
        <v>8</v>
      </c>
      <c r="E20" s="80">
        <v>347</v>
      </c>
      <c r="F20" s="5">
        <f t="shared" si="2"/>
        <v>342</v>
      </c>
      <c r="G20" s="80">
        <v>340</v>
      </c>
      <c r="H20" s="80">
        <v>2</v>
      </c>
      <c r="I20" s="81">
        <v>0</v>
      </c>
      <c r="J20" s="5">
        <f t="shared" si="0"/>
        <v>13</v>
      </c>
      <c r="K20" s="80">
        <v>12</v>
      </c>
      <c r="L20" s="81">
        <v>1</v>
      </c>
      <c r="M20" s="80">
        <v>0</v>
      </c>
      <c r="N20" s="80">
        <v>3</v>
      </c>
      <c r="O20" s="5">
        <v>1</v>
      </c>
    </row>
    <row r="21" spans="1:15" x14ac:dyDescent="0.25">
      <c r="A21" s="6">
        <v>13</v>
      </c>
      <c r="B21" s="5" t="s">
        <v>202</v>
      </c>
      <c r="C21" s="5">
        <f t="shared" si="1"/>
        <v>449</v>
      </c>
      <c r="D21" s="80">
        <v>28</v>
      </c>
      <c r="E21" s="80">
        <v>421</v>
      </c>
      <c r="F21" s="5">
        <f t="shared" si="2"/>
        <v>435</v>
      </c>
      <c r="G21" s="80">
        <v>434</v>
      </c>
      <c r="H21" s="80">
        <v>1</v>
      </c>
      <c r="I21" s="81">
        <v>0</v>
      </c>
      <c r="J21" s="5">
        <f t="shared" si="0"/>
        <v>11</v>
      </c>
      <c r="K21" s="80">
        <v>11</v>
      </c>
      <c r="L21" s="81">
        <v>0</v>
      </c>
      <c r="M21" s="80">
        <v>3</v>
      </c>
      <c r="N21" s="80">
        <v>16</v>
      </c>
      <c r="O21" s="5">
        <v>5</v>
      </c>
    </row>
    <row r="22" spans="1:15" x14ac:dyDescent="0.25">
      <c r="A22" s="6">
        <v>14</v>
      </c>
      <c r="B22" s="5" t="s">
        <v>203</v>
      </c>
      <c r="C22" s="5">
        <f t="shared" si="1"/>
        <v>90</v>
      </c>
      <c r="D22" s="80">
        <v>8</v>
      </c>
      <c r="E22" s="80">
        <v>82</v>
      </c>
      <c r="F22" s="5">
        <f t="shared" si="2"/>
        <v>86</v>
      </c>
      <c r="G22" s="80">
        <v>86</v>
      </c>
      <c r="H22" s="80">
        <v>0</v>
      </c>
      <c r="I22" s="81">
        <v>0</v>
      </c>
      <c r="J22" s="5">
        <f t="shared" si="0"/>
        <v>4</v>
      </c>
      <c r="K22" s="80">
        <v>4</v>
      </c>
      <c r="L22" s="81">
        <v>0</v>
      </c>
      <c r="M22" s="80">
        <v>0</v>
      </c>
      <c r="N22" s="80">
        <v>0</v>
      </c>
      <c r="O22" s="5">
        <v>1</v>
      </c>
    </row>
    <row r="23" spans="1:15" x14ac:dyDescent="0.25">
      <c r="A23" s="6">
        <v>15</v>
      </c>
      <c r="B23" s="5" t="s">
        <v>204</v>
      </c>
      <c r="C23" s="5">
        <f t="shared" si="1"/>
        <v>266</v>
      </c>
      <c r="D23" s="80">
        <v>3</v>
      </c>
      <c r="E23" s="80">
        <v>263</v>
      </c>
      <c r="F23" s="5">
        <f t="shared" si="2"/>
        <v>260</v>
      </c>
      <c r="G23" s="80">
        <v>225</v>
      </c>
      <c r="H23" s="80">
        <v>25</v>
      </c>
      <c r="I23" s="81">
        <v>10</v>
      </c>
      <c r="J23" s="5">
        <f t="shared" si="0"/>
        <v>6</v>
      </c>
      <c r="K23" s="80">
        <v>6</v>
      </c>
      <c r="L23" s="81">
        <v>0</v>
      </c>
      <c r="M23" s="80">
        <v>0</v>
      </c>
      <c r="N23" s="80">
        <v>2</v>
      </c>
      <c r="O23" s="5">
        <v>0</v>
      </c>
    </row>
    <row r="24" spans="1:15" x14ac:dyDescent="0.25">
      <c r="A24" s="6">
        <v>16</v>
      </c>
      <c r="B24" s="5" t="s">
        <v>205</v>
      </c>
      <c r="C24" s="5">
        <f t="shared" si="1"/>
        <v>136</v>
      </c>
      <c r="D24" s="80">
        <v>0</v>
      </c>
      <c r="E24" s="80">
        <v>136</v>
      </c>
      <c r="F24" s="5">
        <f t="shared" si="2"/>
        <v>136</v>
      </c>
      <c r="G24" s="80">
        <v>136</v>
      </c>
      <c r="H24" s="80">
        <v>0</v>
      </c>
      <c r="I24" s="81">
        <v>0</v>
      </c>
      <c r="J24" s="5">
        <f t="shared" si="0"/>
        <v>0</v>
      </c>
      <c r="K24" s="80">
        <v>0</v>
      </c>
      <c r="L24" s="81">
        <v>0</v>
      </c>
      <c r="M24" s="80">
        <v>0</v>
      </c>
      <c r="N24" s="80">
        <v>0</v>
      </c>
      <c r="O24" s="5">
        <v>4</v>
      </c>
    </row>
    <row r="25" spans="1:15" x14ac:dyDescent="0.25">
      <c r="A25" s="6"/>
      <c r="B25" s="48" t="s">
        <v>186</v>
      </c>
      <c r="C25" s="8">
        <f t="shared" ref="C25:N25" si="3">SUM(C9:C24)</f>
        <v>7086</v>
      </c>
      <c r="D25" s="8">
        <f t="shared" si="3"/>
        <v>244</v>
      </c>
      <c r="E25" s="8">
        <f t="shared" si="3"/>
        <v>6842</v>
      </c>
      <c r="F25" s="8">
        <f t="shared" si="3"/>
        <v>6854</v>
      </c>
      <c r="G25" s="8">
        <f t="shared" si="3"/>
        <v>6405</v>
      </c>
      <c r="H25" s="8">
        <f t="shared" si="3"/>
        <v>422</v>
      </c>
      <c r="I25" s="8">
        <f t="shared" si="3"/>
        <v>27</v>
      </c>
      <c r="J25" s="8">
        <f t="shared" si="3"/>
        <v>225</v>
      </c>
      <c r="K25" s="8">
        <f t="shared" si="3"/>
        <v>224</v>
      </c>
      <c r="L25" s="8">
        <f t="shared" si="3"/>
        <v>1</v>
      </c>
      <c r="M25" s="8">
        <f t="shared" si="3"/>
        <v>7</v>
      </c>
      <c r="N25" s="8">
        <f t="shared" si="3"/>
        <v>66</v>
      </c>
      <c r="O25" s="8">
        <f>SUM(O9:O24)</f>
        <v>198</v>
      </c>
    </row>
    <row r="26" spans="1:15" x14ac:dyDescent="0.25">
      <c r="A26" s="79"/>
      <c r="B26" s="45"/>
      <c r="C26" s="29"/>
      <c r="D26" s="29"/>
      <c r="E26" s="29"/>
      <c r="F26" s="29"/>
      <c r="G26" s="29"/>
      <c r="H26" s="29"/>
      <c r="I26" s="29"/>
      <c r="J26" s="29"/>
      <c r="K26" s="29"/>
      <c r="L26" s="29"/>
      <c r="M26" s="29"/>
      <c r="N26" s="29"/>
      <c r="O26" s="29"/>
    </row>
    <row r="27" spans="1:15" ht="18.75" x14ac:dyDescent="0.3">
      <c r="L27" s="118" t="s">
        <v>374</v>
      </c>
      <c r="M27" s="118"/>
      <c r="N27" s="118"/>
      <c r="O27" s="118"/>
    </row>
    <row r="33" spans="12:15" ht="18.75" x14ac:dyDescent="0.3">
      <c r="L33" s="118" t="s">
        <v>207</v>
      </c>
      <c r="M33" s="118"/>
      <c r="N33" s="118"/>
      <c r="O33" s="118"/>
    </row>
  </sheetData>
  <mergeCells count="21">
    <mergeCell ref="J6:J7"/>
    <mergeCell ref="K6:L6"/>
    <mergeCell ref="N5:N7"/>
    <mergeCell ref="O5:O7"/>
    <mergeCell ref="A3:O3"/>
    <mergeCell ref="L27:O27"/>
    <mergeCell ref="L33:O33"/>
    <mergeCell ref="N1:O1"/>
    <mergeCell ref="C4:M4"/>
    <mergeCell ref="A5:A7"/>
    <mergeCell ref="B5:B7"/>
    <mergeCell ref="C5:E5"/>
    <mergeCell ref="F5:I5"/>
    <mergeCell ref="J5:L5"/>
    <mergeCell ref="M5:M7"/>
    <mergeCell ref="C6:C7"/>
    <mergeCell ref="D6:E6"/>
    <mergeCell ref="F6:F7"/>
    <mergeCell ref="G6:I6"/>
    <mergeCell ref="A1:B1"/>
    <mergeCell ref="A2:B2"/>
  </mergeCells>
  <pageMargins left="0.71" right="0.23622047244094491" top="0.19685039370078741" bottom="3.937007874015748E-2" header="0.18" footer="0.19685039370078741"/>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topLeftCell="A10" zoomScale="136" zoomScaleNormal="136" workbookViewId="0">
      <selection activeCell="B5" sqref="B5:B7"/>
    </sheetView>
  </sheetViews>
  <sheetFormatPr defaultRowHeight="15" x14ac:dyDescent="0.25"/>
  <cols>
    <col min="1" max="1" width="5.140625" customWidth="1"/>
    <col min="2" max="2" width="54.140625" customWidth="1"/>
    <col min="3" max="3" width="9.140625" customWidth="1"/>
    <col min="4" max="4" width="14" customWidth="1"/>
    <col min="5" max="5" width="10" customWidth="1"/>
  </cols>
  <sheetData>
    <row r="1" spans="1:5" x14ac:dyDescent="0.25">
      <c r="A1" s="119" t="s">
        <v>371</v>
      </c>
      <c r="B1" s="119"/>
      <c r="C1" s="2"/>
      <c r="D1" s="2"/>
      <c r="E1" s="31" t="s">
        <v>119</v>
      </c>
    </row>
    <row r="2" spans="1:5" x14ac:dyDescent="0.25">
      <c r="A2" s="119" t="s">
        <v>372</v>
      </c>
      <c r="B2" s="119"/>
      <c r="C2" s="69"/>
      <c r="D2" s="69"/>
      <c r="E2" s="66"/>
    </row>
    <row r="3" spans="1:5" ht="65.25" customHeight="1" x14ac:dyDescent="0.25">
      <c r="A3" s="124" t="s">
        <v>402</v>
      </c>
      <c r="B3" s="124"/>
      <c r="C3" s="124"/>
      <c r="D3" s="124"/>
      <c r="E3" s="124"/>
    </row>
    <row r="4" spans="1:5" ht="9.75" customHeight="1" x14ac:dyDescent="0.25">
      <c r="C4" s="125"/>
      <c r="D4" s="125"/>
      <c r="E4" s="125"/>
    </row>
    <row r="5" spans="1:5" s="1" customFormat="1" ht="30.75" customHeight="1" x14ac:dyDescent="0.2">
      <c r="A5" s="128" t="s">
        <v>15</v>
      </c>
      <c r="B5" s="128" t="s">
        <v>59</v>
      </c>
      <c r="C5" s="128" t="s">
        <v>57</v>
      </c>
      <c r="D5" s="128" t="s">
        <v>378</v>
      </c>
      <c r="E5" s="128" t="s">
        <v>58</v>
      </c>
    </row>
    <row r="6" spans="1:5" s="1" customFormat="1" ht="21.75" customHeight="1" x14ac:dyDescent="0.2">
      <c r="A6" s="129"/>
      <c r="B6" s="129"/>
      <c r="C6" s="129"/>
      <c r="D6" s="129"/>
      <c r="E6" s="129"/>
    </row>
    <row r="7" spans="1:5" s="1" customFormat="1" ht="36.75" customHeight="1" x14ac:dyDescent="0.2">
      <c r="A7" s="130"/>
      <c r="B7" s="130"/>
      <c r="C7" s="130"/>
      <c r="D7" s="130"/>
      <c r="E7" s="130"/>
    </row>
    <row r="8" spans="1:5" s="3" customFormat="1" ht="11.25" customHeight="1" x14ac:dyDescent="0.25">
      <c r="A8" s="11">
        <v>1</v>
      </c>
      <c r="B8" s="11">
        <v>2</v>
      </c>
      <c r="C8" s="11">
        <v>3</v>
      </c>
      <c r="D8" s="11">
        <v>4</v>
      </c>
      <c r="E8" s="11">
        <v>5</v>
      </c>
    </row>
    <row r="9" spans="1:5" ht="13.5" customHeight="1" x14ac:dyDescent="0.25">
      <c r="A9" s="73" t="s">
        <v>44</v>
      </c>
      <c r="B9" s="8" t="s">
        <v>61</v>
      </c>
      <c r="C9" s="5"/>
      <c r="D9" s="5"/>
      <c r="E9" s="5"/>
    </row>
    <row r="10" spans="1:5" ht="32.25" customHeight="1" x14ac:dyDescent="0.25">
      <c r="A10" s="71" t="s">
        <v>17</v>
      </c>
      <c r="B10" s="134" t="s">
        <v>45</v>
      </c>
      <c r="C10" s="135"/>
      <c r="D10" s="135"/>
      <c r="E10" s="136"/>
    </row>
    <row r="11" spans="1:5" ht="12.75" customHeight="1" x14ac:dyDescent="0.25">
      <c r="A11" s="4">
        <v>1</v>
      </c>
      <c r="B11" s="10" t="s">
        <v>46</v>
      </c>
      <c r="C11" s="6">
        <f>SUM('Bieu 1A'!D10:E22)</f>
        <v>2372</v>
      </c>
      <c r="D11" s="5">
        <f>SUM('Bieu 1A (2)'!D10:E22)</f>
        <v>7749</v>
      </c>
      <c r="E11" s="5"/>
    </row>
    <row r="12" spans="1:5" ht="12.75" customHeight="1" x14ac:dyDescent="0.25">
      <c r="A12" s="4"/>
      <c r="B12" s="10" t="s">
        <v>47</v>
      </c>
      <c r="C12" s="6">
        <f>SUM('Bieu 1A'!D10:D22)</f>
        <v>691</v>
      </c>
      <c r="D12" s="5">
        <f>SUM('Bieu 1A (2)'!D10:D22)</f>
        <v>669</v>
      </c>
      <c r="E12" s="5"/>
    </row>
    <row r="13" spans="1:5" ht="12.75" customHeight="1" x14ac:dyDescent="0.25">
      <c r="A13" s="4"/>
      <c r="B13" s="10" t="s">
        <v>48</v>
      </c>
      <c r="C13" s="6">
        <f>SUM('Bieu 1A'!E10:E22)</f>
        <v>1681</v>
      </c>
      <c r="D13" s="5">
        <f>D11-D12</f>
        <v>7080</v>
      </c>
      <c r="E13" s="5"/>
    </row>
    <row r="14" spans="1:5" ht="12.75" customHeight="1" x14ac:dyDescent="0.25">
      <c r="A14" s="4">
        <v>2</v>
      </c>
      <c r="B14" s="10" t="s">
        <v>50</v>
      </c>
      <c r="C14" s="6">
        <f>SUM('Bieu 1A'!F10:F22)</f>
        <v>1656</v>
      </c>
      <c r="D14" s="5">
        <f>SUM('Bieu 1A (2)'!F10:F22)</f>
        <v>7053</v>
      </c>
      <c r="E14" s="5"/>
    </row>
    <row r="15" spans="1:5" ht="12.75" customHeight="1" x14ac:dyDescent="0.25">
      <c r="A15" s="4"/>
      <c r="B15" s="10" t="s">
        <v>51</v>
      </c>
      <c r="C15" s="6">
        <f>SUM('Bieu 1A'!G10:G22)</f>
        <v>1114</v>
      </c>
      <c r="D15" s="5">
        <f>SUM('Bieu 1A (2)'!G10:G22)</f>
        <v>5004</v>
      </c>
      <c r="E15" s="5"/>
    </row>
    <row r="16" spans="1:5" ht="12.75" customHeight="1" x14ac:dyDescent="0.25">
      <c r="A16" s="4"/>
      <c r="B16" s="10" t="s">
        <v>52</v>
      </c>
      <c r="C16" s="6">
        <f>SUM('Bieu 1A'!H10:H22)</f>
        <v>542</v>
      </c>
      <c r="D16" s="5">
        <f>SUM('Bieu 1A (2)'!H10:H22)</f>
        <v>2045</v>
      </c>
      <c r="E16" s="5"/>
    </row>
    <row r="17" spans="1:5" ht="12.75" customHeight="1" x14ac:dyDescent="0.25">
      <c r="A17" s="4"/>
      <c r="B17" s="10" t="s">
        <v>53</v>
      </c>
      <c r="C17" s="6">
        <f>SUM('Bieu 1A'!I10:I22)</f>
        <v>4</v>
      </c>
      <c r="D17" s="5">
        <f>D14-D15-D16</f>
        <v>4</v>
      </c>
      <c r="E17" s="5"/>
    </row>
    <row r="18" spans="1:5" ht="12.75" customHeight="1" x14ac:dyDescent="0.25">
      <c r="A18" s="4">
        <v>3</v>
      </c>
      <c r="B18" s="10" t="s">
        <v>54</v>
      </c>
      <c r="C18" s="6">
        <f>SUM('Bieu 1A'!J10:J22)</f>
        <v>687</v>
      </c>
      <c r="D18" s="5">
        <f>SUM('Bieu 1A (2)'!J10:J22)</f>
        <v>667</v>
      </c>
      <c r="E18" s="5"/>
    </row>
    <row r="19" spans="1:5" ht="12.75" customHeight="1" x14ac:dyDescent="0.25">
      <c r="A19" s="4"/>
      <c r="B19" s="10" t="s">
        <v>55</v>
      </c>
      <c r="C19" s="6">
        <f>SUM('Bieu 1A'!K10:K22)</f>
        <v>686</v>
      </c>
      <c r="D19" s="5">
        <f>SUM('Bieu 1A (2)'!K10:K22)</f>
        <v>667</v>
      </c>
      <c r="E19" s="5"/>
    </row>
    <row r="20" spans="1:5" ht="12.75" customHeight="1" x14ac:dyDescent="0.25">
      <c r="A20" s="4"/>
      <c r="B20" s="10" t="s">
        <v>187</v>
      </c>
      <c r="C20" s="6">
        <f>SUM('Bieu 1A'!L10:L22)</f>
        <v>1</v>
      </c>
      <c r="D20" s="5">
        <f>SUM('Bieu 1A (2)'!L10:L22)</f>
        <v>0</v>
      </c>
      <c r="E20" s="5"/>
    </row>
    <row r="21" spans="1:5" ht="12.75" customHeight="1" x14ac:dyDescent="0.25">
      <c r="A21" s="4">
        <v>4</v>
      </c>
      <c r="B21" s="10" t="s">
        <v>11</v>
      </c>
      <c r="C21" s="6">
        <f>SUM('Bieu 1A'!M10:M22)</f>
        <v>24</v>
      </c>
      <c r="D21" s="5">
        <f>SUM('Bieu 1A (2)'!M10:M22)</f>
        <v>24</v>
      </c>
      <c r="E21" s="5"/>
    </row>
    <row r="22" spans="1:5" ht="12.75" customHeight="1" x14ac:dyDescent="0.25">
      <c r="A22" s="4">
        <v>5</v>
      </c>
      <c r="B22" s="10" t="s">
        <v>49</v>
      </c>
      <c r="C22" s="6">
        <f>SUM('Bieu 1A'!N10:N22)</f>
        <v>197</v>
      </c>
      <c r="D22" s="5">
        <f>SUM('Bieu 1A (2)'!N10:N22)</f>
        <v>763</v>
      </c>
      <c r="E22" s="5"/>
    </row>
    <row r="23" spans="1:5" ht="12.75" customHeight="1" x14ac:dyDescent="0.25">
      <c r="A23" s="4">
        <v>6</v>
      </c>
      <c r="B23" s="10" t="s">
        <v>66</v>
      </c>
      <c r="C23" s="6">
        <f>SUM('Bieu 1A'!O10:O22)</f>
        <v>47</v>
      </c>
      <c r="D23" s="5">
        <f>SUM('Bieu 1A (2)'!O10:O22)</f>
        <v>360</v>
      </c>
      <c r="E23" s="5"/>
    </row>
    <row r="24" spans="1:5" ht="24" customHeight="1" x14ac:dyDescent="0.25">
      <c r="A24" s="71" t="s">
        <v>18</v>
      </c>
      <c r="B24" s="134" t="s">
        <v>42</v>
      </c>
      <c r="C24" s="135"/>
      <c r="D24" s="135"/>
      <c r="E24" s="136"/>
    </row>
    <row r="25" spans="1:5" ht="12" customHeight="1" x14ac:dyDescent="0.25">
      <c r="A25" s="4">
        <v>1</v>
      </c>
      <c r="B25" s="10" t="s">
        <v>46</v>
      </c>
      <c r="C25" s="6">
        <f>SUM('Bieu 1A'!C25:C29)</f>
        <v>2769</v>
      </c>
      <c r="D25" s="5">
        <f>SUM('Bieu 1A (2)'!D24:E28)</f>
        <v>11481</v>
      </c>
      <c r="E25" s="5"/>
    </row>
    <row r="26" spans="1:5" ht="12" customHeight="1" x14ac:dyDescent="0.25">
      <c r="A26" s="4"/>
      <c r="B26" s="10" t="s">
        <v>47</v>
      </c>
      <c r="C26" s="6">
        <f>SUM('Bieu 1A'!D25:D29)</f>
        <v>292</v>
      </c>
      <c r="D26" s="5">
        <f>SUM('Bieu 1A (2)'!D24:D28)</f>
        <v>249</v>
      </c>
      <c r="E26" s="5"/>
    </row>
    <row r="27" spans="1:5" ht="12" customHeight="1" x14ac:dyDescent="0.25">
      <c r="A27" s="4"/>
      <c r="B27" s="10" t="s">
        <v>48</v>
      </c>
      <c r="C27" s="6">
        <f>SUM('Bieu 1A'!E25:E29)</f>
        <v>2483</v>
      </c>
      <c r="D27" s="5">
        <f>SUM('Bieu 1A (2)'!E24:E28)</f>
        <v>11232</v>
      </c>
      <c r="E27" s="5"/>
    </row>
    <row r="28" spans="1:5" ht="12" customHeight="1" x14ac:dyDescent="0.25">
      <c r="A28" s="4">
        <v>2</v>
      </c>
      <c r="B28" s="10" t="s">
        <v>50</v>
      </c>
      <c r="C28" s="6">
        <f>SUM('Bieu 1A'!F25:F29)</f>
        <v>2558</v>
      </c>
      <c r="D28" s="5">
        <f>SUM('Bieu 1A (2)'!F24:F28)</f>
        <v>11257</v>
      </c>
      <c r="E28" s="5"/>
    </row>
    <row r="29" spans="1:5" ht="12" customHeight="1" x14ac:dyDescent="0.25">
      <c r="A29" s="4"/>
      <c r="B29" s="10" t="s">
        <v>51</v>
      </c>
      <c r="C29" s="6">
        <f>SUM('Bieu 1A'!G25:G29)</f>
        <v>395</v>
      </c>
      <c r="D29" s="5">
        <f>SUM('Bieu 1A (2)'!G24:G28)</f>
        <v>4598</v>
      </c>
      <c r="E29" s="5"/>
    </row>
    <row r="30" spans="1:5" ht="12" customHeight="1" x14ac:dyDescent="0.25">
      <c r="A30" s="4"/>
      <c r="B30" s="10" t="s">
        <v>52</v>
      </c>
      <c r="C30" s="6">
        <f>SUM('Bieu 1A'!H25:H29)</f>
        <v>2163</v>
      </c>
      <c r="D30" s="5">
        <f>SUM('Bieu 1A (2)'!H24:H28)</f>
        <v>6634</v>
      </c>
      <c r="E30" s="5"/>
    </row>
    <row r="31" spans="1:5" ht="12" customHeight="1" x14ac:dyDescent="0.25">
      <c r="A31" s="4"/>
      <c r="B31" s="10" t="s">
        <v>53</v>
      </c>
      <c r="C31" s="6">
        <f>SUM('Bieu 1A'!I25:I29)</f>
        <v>13</v>
      </c>
      <c r="D31" s="5">
        <f>D28-D29-D30</f>
        <v>25</v>
      </c>
      <c r="E31" s="5"/>
    </row>
    <row r="32" spans="1:5" ht="12" customHeight="1" x14ac:dyDescent="0.25">
      <c r="A32" s="4">
        <v>3</v>
      </c>
      <c r="B32" s="10" t="s">
        <v>54</v>
      </c>
      <c r="C32" s="6">
        <f>SUM('Bieu 1A'!J25:J29)</f>
        <v>211</v>
      </c>
      <c r="D32" s="5">
        <f>SUM('Bieu 1A (2)'!J24:J28)</f>
        <v>224</v>
      </c>
      <c r="E32" s="5"/>
    </row>
    <row r="33" spans="1:5" ht="12" customHeight="1" x14ac:dyDescent="0.25">
      <c r="A33" s="4"/>
      <c r="B33" s="10" t="s">
        <v>55</v>
      </c>
      <c r="C33" s="6">
        <f>SUM('Bieu 1A'!K25:K29)</f>
        <v>211</v>
      </c>
      <c r="D33" s="5">
        <f>SUM('Bieu 1A (2)'!K24:K28)</f>
        <v>224</v>
      </c>
      <c r="E33" s="5"/>
    </row>
    <row r="34" spans="1:5" ht="12" customHeight="1" x14ac:dyDescent="0.25">
      <c r="A34" s="4"/>
      <c r="B34" s="10" t="s">
        <v>187</v>
      </c>
      <c r="C34" s="6">
        <f>SUM('Bieu 1A'!L25:L29)</f>
        <v>0</v>
      </c>
      <c r="D34" s="5">
        <f>D32-D33</f>
        <v>0</v>
      </c>
      <c r="E34" s="5"/>
    </row>
    <row r="35" spans="1:5" ht="15" customHeight="1" x14ac:dyDescent="0.25">
      <c r="A35" s="4">
        <v>4</v>
      </c>
      <c r="B35" s="10" t="s">
        <v>11</v>
      </c>
      <c r="C35" s="6">
        <f>SUM('Bieu 1A'!M25:M29)</f>
        <v>0</v>
      </c>
      <c r="D35" s="5">
        <f>SUM('Bieu 1A (2)'!M24:M28)</f>
        <v>1311</v>
      </c>
      <c r="E35" s="5"/>
    </row>
    <row r="36" spans="1:5" ht="16.5" customHeight="1" x14ac:dyDescent="0.25">
      <c r="A36" s="4">
        <v>5</v>
      </c>
      <c r="B36" s="10" t="s">
        <v>49</v>
      </c>
      <c r="C36" s="6">
        <f>SUM('Bieu 1A'!N25:N29)</f>
        <v>0</v>
      </c>
      <c r="D36" s="5">
        <f>SUM('Bieu 1A (2)'!N24:N28)</f>
        <v>0</v>
      </c>
      <c r="E36" s="5"/>
    </row>
    <row r="37" spans="1:5" ht="12" customHeight="1" x14ac:dyDescent="0.25">
      <c r="A37" s="4">
        <v>6</v>
      </c>
      <c r="B37" s="10" t="s">
        <v>66</v>
      </c>
      <c r="C37" s="6">
        <v>0</v>
      </c>
      <c r="D37" s="5">
        <f>SUM('Bieu 1A (2)'!O24:O28)</f>
        <v>0</v>
      </c>
      <c r="E37" s="5"/>
    </row>
    <row r="38" spans="1:5" ht="28.5" customHeight="1" x14ac:dyDescent="0.25">
      <c r="A38" s="71" t="s">
        <v>56</v>
      </c>
      <c r="B38" s="131" t="s">
        <v>60</v>
      </c>
      <c r="C38" s="132"/>
      <c r="D38" s="132"/>
      <c r="E38" s="133"/>
    </row>
    <row r="39" spans="1:5" ht="12.75" customHeight="1" x14ac:dyDescent="0.25">
      <c r="A39" s="4">
        <v>1</v>
      </c>
      <c r="B39" s="10" t="s">
        <v>46</v>
      </c>
      <c r="C39" s="6">
        <f>SUM('Bieu 1B'!C25)</f>
        <v>7086</v>
      </c>
      <c r="D39" s="5">
        <f>SUM('Bieu 1B (2)'!D25:E25)</f>
        <v>32479</v>
      </c>
      <c r="E39" s="5"/>
    </row>
    <row r="40" spans="1:5" ht="12.75" customHeight="1" x14ac:dyDescent="0.25">
      <c r="A40" s="4"/>
      <c r="B40" s="10" t="s">
        <v>47</v>
      </c>
      <c r="C40" s="6">
        <f>'Bieu 1B'!D25</f>
        <v>244</v>
      </c>
      <c r="D40" s="5">
        <f>'Bieu 1A (2)'!D29</f>
        <v>918</v>
      </c>
      <c r="E40" s="5"/>
    </row>
    <row r="41" spans="1:5" ht="12.75" customHeight="1" x14ac:dyDescent="0.25">
      <c r="A41" s="4"/>
      <c r="B41" s="10" t="s">
        <v>48</v>
      </c>
      <c r="C41" s="6">
        <f>'Bieu 1B'!E25</f>
        <v>6842</v>
      </c>
      <c r="D41" s="5">
        <f>'Bieu 1A (2)'!E29</f>
        <v>18312</v>
      </c>
      <c r="E41" s="5"/>
    </row>
    <row r="42" spans="1:5" ht="12.75" customHeight="1" x14ac:dyDescent="0.25">
      <c r="A42" s="4">
        <v>2</v>
      </c>
      <c r="B42" s="10" t="s">
        <v>50</v>
      </c>
      <c r="C42" s="6">
        <f>'Bieu 1B'!F25</f>
        <v>6854</v>
      </c>
      <c r="D42" s="5">
        <f>'Bieu 1B (2)'!F25</f>
        <v>32245</v>
      </c>
      <c r="E42" s="5"/>
    </row>
    <row r="43" spans="1:5" ht="12.75" customHeight="1" x14ac:dyDescent="0.25">
      <c r="A43" s="4"/>
      <c r="B43" s="10" t="s">
        <v>51</v>
      </c>
      <c r="C43" s="6">
        <f>'Bieu 1B'!G25</f>
        <v>6405</v>
      </c>
      <c r="D43" s="5">
        <f>'Bieu 1B (2)'!G25</f>
        <v>29915</v>
      </c>
      <c r="E43" s="5"/>
    </row>
    <row r="44" spans="1:5" ht="12.75" customHeight="1" x14ac:dyDescent="0.25">
      <c r="A44" s="4"/>
      <c r="B44" s="10" t="s">
        <v>52</v>
      </c>
      <c r="C44" s="6">
        <f>'Bieu 1B'!H25</f>
        <v>422</v>
      </c>
      <c r="D44" s="5">
        <f>'Bieu 1B (2)'!H25</f>
        <v>2250</v>
      </c>
      <c r="E44" s="5"/>
    </row>
    <row r="45" spans="1:5" ht="12.75" customHeight="1" x14ac:dyDescent="0.25">
      <c r="A45" s="4"/>
      <c r="B45" s="10" t="s">
        <v>53</v>
      </c>
      <c r="C45" s="6">
        <f>'Bieu 1B'!I25</f>
        <v>27</v>
      </c>
      <c r="D45" s="5">
        <f>'Bieu 1B (2)'!I25</f>
        <v>80</v>
      </c>
      <c r="E45" s="5"/>
    </row>
    <row r="46" spans="1:5" ht="12.75" customHeight="1" x14ac:dyDescent="0.25">
      <c r="A46" s="4">
        <v>3</v>
      </c>
      <c r="B46" s="10" t="s">
        <v>54</v>
      </c>
      <c r="C46" s="6">
        <f>'Bieu 1B'!J25</f>
        <v>225</v>
      </c>
      <c r="D46" s="5">
        <f>'Bieu 1B (2)'!J25</f>
        <v>225</v>
      </c>
      <c r="E46" s="5"/>
    </row>
    <row r="47" spans="1:5" ht="12.75" customHeight="1" x14ac:dyDescent="0.25">
      <c r="A47" s="4"/>
      <c r="B47" s="10" t="s">
        <v>55</v>
      </c>
      <c r="C47" s="6">
        <f>'Bieu 1B'!K25</f>
        <v>224</v>
      </c>
      <c r="D47" s="5">
        <f>'Bieu 1B (2)'!K25</f>
        <v>224</v>
      </c>
      <c r="E47" s="5"/>
    </row>
    <row r="48" spans="1:5" ht="12.75" customHeight="1" x14ac:dyDescent="0.25">
      <c r="A48" s="4"/>
      <c r="B48" s="10" t="s">
        <v>187</v>
      </c>
      <c r="C48" s="6">
        <f>'Bieu 1B'!L25</f>
        <v>1</v>
      </c>
      <c r="D48" s="5">
        <f>'Bieu 1B (2)'!L25</f>
        <v>1</v>
      </c>
      <c r="E48" s="5"/>
    </row>
    <row r="49" spans="1:6" ht="12.75" customHeight="1" x14ac:dyDescent="0.25">
      <c r="A49" s="4">
        <v>4</v>
      </c>
      <c r="B49" s="10" t="s">
        <v>11</v>
      </c>
      <c r="C49" s="6">
        <f>'Bieu 1B'!M25</f>
        <v>7</v>
      </c>
      <c r="D49" s="5">
        <f>'Bieu 1B (2)'!M25</f>
        <v>7</v>
      </c>
      <c r="E49" s="5"/>
    </row>
    <row r="50" spans="1:6" ht="12.75" customHeight="1" x14ac:dyDescent="0.25">
      <c r="A50" s="4">
        <v>5</v>
      </c>
      <c r="B50" s="10" t="s">
        <v>49</v>
      </c>
      <c r="C50" s="6">
        <f>'Bieu 1B'!N25</f>
        <v>66</v>
      </c>
      <c r="D50" s="5">
        <f>'Bieu 1B (2)'!N25</f>
        <v>260</v>
      </c>
      <c r="E50" s="5"/>
    </row>
    <row r="51" spans="1:6" ht="12.75" customHeight="1" x14ac:dyDescent="0.25">
      <c r="A51" s="4">
        <v>6</v>
      </c>
      <c r="B51" s="10" t="s">
        <v>66</v>
      </c>
      <c r="C51" s="6">
        <f>'Bieu 1B'!O25</f>
        <v>198</v>
      </c>
      <c r="D51" s="5">
        <f>'Bieu 1B (2)'!O25</f>
        <v>759</v>
      </c>
      <c r="E51" s="5"/>
    </row>
    <row r="53" spans="1:6" ht="18.75" x14ac:dyDescent="0.3">
      <c r="C53" s="118" t="s">
        <v>374</v>
      </c>
      <c r="D53" s="118"/>
      <c r="E53" s="118"/>
      <c r="F53" s="86"/>
    </row>
    <row r="58" spans="1:6" ht="18.75" x14ac:dyDescent="0.3">
      <c r="C58" s="118" t="s">
        <v>207</v>
      </c>
      <c r="D58" s="118"/>
      <c r="E58" s="118"/>
      <c r="F58" s="86"/>
    </row>
  </sheetData>
  <mergeCells count="14">
    <mergeCell ref="C53:E53"/>
    <mergeCell ref="C58:E58"/>
    <mergeCell ref="A1:B1"/>
    <mergeCell ref="A2:B2"/>
    <mergeCell ref="C5:C7"/>
    <mergeCell ref="D5:D7"/>
    <mergeCell ref="A3:E3"/>
    <mergeCell ref="C4:E4"/>
    <mergeCell ref="A5:A7"/>
    <mergeCell ref="B5:B7"/>
    <mergeCell ref="E5:E7"/>
    <mergeCell ref="B38:E38"/>
    <mergeCell ref="B10:E10"/>
    <mergeCell ref="B24:E24"/>
  </mergeCells>
  <pageMargins left="0.57999999999999996" right="0.37" top="0.48" bottom="0.08" header="0.26" footer="0.2"/>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
  <sheetViews>
    <sheetView topLeftCell="A7" zoomScaleNormal="100" workbookViewId="0">
      <selection activeCell="O17" sqref="O17"/>
    </sheetView>
  </sheetViews>
  <sheetFormatPr defaultColWidth="9.140625" defaultRowHeight="15.75" x14ac:dyDescent="0.25"/>
  <cols>
    <col min="1" max="1" width="4.5703125" style="35" customWidth="1"/>
    <col min="2" max="2" width="8.5703125" style="35" customWidth="1"/>
    <col min="3" max="3" width="7.140625" style="35" customWidth="1"/>
    <col min="4" max="4" width="6.85546875" style="35" customWidth="1"/>
    <col min="5" max="5" width="6.7109375" style="35" customWidth="1"/>
    <col min="6" max="6" width="5.7109375" style="35" customWidth="1"/>
    <col min="7" max="7" width="6" style="35" customWidth="1"/>
    <col min="8" max="8" width="6.5703125" style="35" customWidth="1"/>
    <col min="9" max="9" width="7.140625" style="35" customWidth="1"/>
    <col min="10" max="10" width="7.42578125" style="35" customWidth="1"/>
    <col min="11" max="11" width="7.5703125" style="35" customWidth="1"/>
    <col min="12" max="12" width="7.140625" style="35" customWidth="1"/>
    <col min="13" max="13" width="7" style="35" customWidth="1"/>
    <col min="14" max="14" width="6.85546875" style="35" customWidth="1"/>
    <col min="15" max="15" width="7.140625" style="35" customWidth="1"/>
    <col min="16" max="16" width="7.28515625" style="35" customWidth="1"/>
    <col min="17" max="17" width="6.7109375" style="35" customWidth="1"/>
    <col min="18" max="18" width="6.85546875" style="35" customWidth="1"/>
    <col min="19" max="19" width="5.85546875" style="35" customWidth="1"/>
    <col min="20" max="20" width="6.28515625" style="35" customWidth="1"/>
    <col min="21" max="21" width="7" style="35" customWidth="1"/>
    <col min="22" max="16384" width="9.140625" style="35"/>
  </cols>
  <sheetData>
    <row r="1" spans="1:21" x14ac:dyDescent="0.25">
      <c r="A1" s="127" t="s">
        <v>371</v>
      </c>
      <c r="B1" s="127"/>
      <c r="C1" s="127"/>
      <c r="D1" s="127"/>
      <c r="E1" s="127"/>
      <c r="T1" s="46" t="s">
        <v>149</v>
      </c>
    </row>
    <row r="2" spans="1:21" x14ac:dyDescent="0.25">
      <c r="A2" s="127" t="s">
        <v>372</v>
      </c>
      <c r="B2" s="127"/>
      <c r="C2" s="127"/>
      <c r="D2" s="127"/>
      <c r="E2" s="127"/>
      <c r="T2" s="46"/>
    </row>
    <row r="3" spans="1:21" ht="45" customHeight="1" x14ac:dyDescent="0.25">
      <c r="A3" s="140" t="s">
        <v>403</v>
      </c>
      <c r="B3" s="141"/>
      <c r="C3" s="141"/>
      <c r="D3" s="141"/>
      <c r="E3" s="141"/>
      <c r="F3" s="141"/>
      <c r="G3" s="141"/>
      <c r="H3" s="141"/>
      <c r="I3" s="141"/>
      <c r="J3" s="141"/>
      <c r="K3" s="141"/>
      <c r="L3" s="141"/>
      <c r="M3" s="141"/>
      <c r="N3" s="141"/>
      <c r="O3" s="141"/>
      <c r="P3" s="141"/>
      <c r="Q3" s="141"/>
      <c r="R3" s="141"/>
      <c r="S3" s="141"/>
      <c r="T3" s="141"/>
    </row>
    <row r="4" spans="1:21" ht="3" customHeight="1" x14ac:dyDescent="0.25">
      <c r="A4" s="142"/>
      <c r="B4" s="142"/>
      <c r="C4" s="142"/>
      <c r="D4" s="142"/>
      <c r="E4" s="142"/>
      <c r="F4" s="142"/>
      <c r="G4" s="142"/>
      <c r="H4" s="142"/>
      <c r="I4" s="142"/>
      <c r="J4" s="142"/>
      <c r="K4" s="142"/>
      <c r="L4" s="142"/>
      <c r="M4" s="142"/>
      <c r="N4" s="142"/>
      <c r="O4" s="142"/>
      <c r="P4" s="142"/>
      <c r="Q4" s="142"/>
      <c r="R4" s="142"/>
      <c r="S4" s="142"/>
      <c r="T4" s="142"/>
    </row>
    <row r="5" spans="1:21" ht="16.5" customHeight="1" x14ac:dyDescent="0.25">
      <c r="A5" s="143" t="s">
        <v>15</v>
      </c>
      <c r="B5" s="143" t="s">
        <v>59</v>
      </c>
      <c r="C5" s="146" t="s">
        <v>173</v>
      </c>
      <c r="D5" s="159" t="s">
        <v>153</v>
      </c>
      <c r="E5" s="160"/>
      <c r="F5" s="160"/>
      <c r="G5" s="160"/>
      <c r="H5" s="160"/>
      <c r="I5" s="160"/>
      <c r="J5" s="160"/>
      <c r="K5" s="160"/>
      <c r="L5" s="160"/>
      <c r="M5" s="160"/>
      <c r="N5" s="160"/>
      <c r="O5" s="160"/>
      <c r="P5" s="160"/>
      <c r="Q5" s="160"/>
      <c r="R5" s="160"/>
      <c r="S5" s="160"/>
      <c r="T5" s="160"/>
      <c r="U5" s="161"/>
    </row>
    <row r="6" spans="1:21" ht="27.75" customHeight="1" x14ac:dyDescent="0.25">
      <c r="A6" s="144"/>
      <c r="B6" s="144"/>
      <c r="C6" s="147"/>
      <c r="D6" s="137" t="s">
        <v>129</v>
      </c>
      <c r="E6" s="139"/>
      <c r="F6" s="139"/>
      <c r="G6" s="138"/>
      <c r="H6" s="156" t="s">
        <v>154</v>
      </c>
      <c r="I6" s="157"/>
      <c r="J6" s="158"/>
      <c r="K6" s="137" t="s">
        <v>158</v>
      </c>
      <c r="L6" s="139"/>
      <c r="M6" s="139"/>
      <c r="N6" s="138"/>
      <c r="O6" s="137" t="s">
        <v>175</v>
      </c>
      <c r="P6" s="138"/>
      <c r="Q6" s="137" t="s">
        <v>130</v>
      </c>
      <c r="R6" s="139"/>
      <c r="S6" s="139"/>
      <c r="T6" s="138"/>
      <c r="U6" s="162" t="s">
        <v>396</v>
      </c>
    </row>
    <row r="7" spans="1:21" ht="84" x14ac:dyDescent="0.25">
      <c r="A7" s="145"/>
      <c r="B7" s="145"/>
      <c r="C7" s="148"/>
      <c r="D7" s="36" t="s">
        <v>132</v>
      </c>
      <c r="E7" s="36" t="s">
        <v>133</v>
      </c>
      <c r="F7" s="36" t="s">
        <v>134</v>
      </c>
      <c r="G7" s="36" t="s">
        <v>135</v>
      </c>
      <c r="H7" s="36" t="s">
        <v>155</v>
      </c>
      <c r="I7" s="36" t="s">
        <v>156</v>
      </c>
      <c r="J7" s="36" t="s">
        <v>157</v>
      </c>
      <c r="K7" s="36" t="s">
        <v>150</v>
      </c>
      <c r="L7" s="36" t="s">
        <v>136</v>
      </c>
      <c r="M7" s="36" t="s">
        <v>151</v>
      </c>
      <c r="N7" s="36" t="s">
        <v>152</v>
      </c>
      <c r="O7" s="36" t="s">
        <v>159</v>
      </c>
      <c r="P7" s="36" t="s">
        <v>160</v>
      </c>
      <c r="Q7" s="36" t="s">
        <v>137</v>
      </c>
      <c r="R7" s="36" t="s">
        <v>138</v>
      </c>
      <c r="S7" s="36" t="s">
        <v>139</v>
      </c>
      <c r="T7" s="36" t="s">
        <v>140</v>
      </c>
      <c r="U7" s="163"/>
    </row>
    <row r="8" spans="1:21" x14ac:dyDescent="0.25">
      <c r="A8" s="40" t="s">
        <v>44</v>
      </c>
      <c r="B8" s="40" t="s">
        <v>56</v>
      </c>
      <c r="C8" s="40" t="s">
        <v>171</v>
      </c>
      <c r="D8" s="40">
        <v>1</v>
      </c>
      <c r="E8" s="40">
        <v>2</v>
      </c>
      <c r="F8" s="40">
        <v>3</v>
      </c>
      <c r="G8" s="40">
        <v>4</v>
      </c>
      <c r="H8" s="40">
        <v>5</v>
      </c>
      <c r="I8" s="40">
        <v>6</v>
      </c>
      <c r="J8" s="40">
        <v>7</v>
      </c>
      <c r="K8" s="40">
        <v>8</v>
      </c>
      <c r="L8" s="40">
        <v>9</v>
      </c>
      <c r="M8" s="40">
        <v>10</v>
      </c>
      <c r="N8" s="40">
        <v>11</v>
      </c>
      <c r="O8" s="40">
        <v>12</v>
      </c>
      <c r="P8" s="40">
        <v>13</v>
      </c>
      <c r="Q8" s="40">
        <v>14</v>
      </c>
      <c r="R8" s="40">
        <v>15</v>
      </c>
      <c r="S8" s="40">
        <v>16</v>
      </c>
      <c r="T8" s="40">
        <v>17</v>
      </c>
      <c r="U8" s="25">
        <v>18</v>
      </c>
    </row>
    <row r="9" spans="1:21" ht="33.75" customHeight="1" x14ac:dyDescent="0.25">
      <c r="A9" s="76">
        <v>1</v>
      </c>
      <c r="B9" s="76" t="s">
        <v>170</v>
      </c>
      <c r="C9" s="77">
        <v>250</v>
      </c>
      <c r="D9" s="77">
        <v>200</v>
      </c>
      <c r="E9" s="77">
        <v>85</v>
      </c>
      <c r="F9" s="77">
        <v>0</v>
      </c>
      <c r="G9" s="77">
        <v>0</v>
      </c>
      <c r="H9" s="77">
        <v>231</v>
      </c>
      <c r="I9" s="77">
        <f>C9-H9</f>
        <v>19</v>
      </c>
      <c r="J9" s="77">
        <v>0</v>
      </c>
      <c r="K9" s="77">
        <v>245</v>
      </c>
      <c r="L9" s="77">
        <f>C9-K9</f>
        <v>5</v>
      </c>
      <c r="M9" s="77">
        <v>0</v>
      </c>
      <c r="N9" s="77">
        <v>0</v>
      </c>
      <c r="O9" s="78">
        <v>225</v>
      </c>
      <c r="P9" s="78">
        <f>C9-O9</f>
        <v>25</v>
      </c>
      <c r="Q9" s="77">
        <v>240</v>
      </c>
      <c r="R9" s="77">
        <f>C9-Q9</f>
        <v>10</v>
      </c>
      <c r="S9" s="77">
        <v>0</v>
      </c>
      <c r="T9" s="77">
        <v>0</v>
      </c>
      <c r="U9" s="106">
        <v>2367</v>
      </c>
    </row>
    <row r="10" spans="1:21" ht="42.75" customHeight="1" x14ac:dyDescent="0.25">
      <c r="A10" s="76">
        <v>2</v>
      </c>
      <c r="B10" s="149" t="s">
        <v>172</v>
      </c>
      <c r="C10" s="150"/>
      <c r="D10" s="83">
        <f>D9/$C$9*100</f>
        <v>80</v>
      </c>
      <c r="E10" s="83">
        <f t="shared" ref="E10:T10" si="0">E9/$C$9*100</f>
        <v>34</v>
      </c>
      <c r="F10" s="84">
        <f t="shared" si="0"/>
        <v>0</v>
      </c>
      <c r="G10" s="84">
        <f t="shared" si="0"/>
        <v>0</v>
      </c>
      <c r="H10" s="84">
        <f t="shared" si="0"/>
        <v>92.4</v>
      </c>
      <c r="I10" s="83">
        <f t="shared" si="0"/>
        <v>7.6</v>
      </c>
      <c r="J10" s="84">
        <f t="shared" si="0"/>
        <v>0</v>
      </c>
      <c r="K10" s="83">
        <f t="shared" si="0"/>
        <v>98</v>
      </c>
      <c r="L10" s="83">
        <f t="shared" si="0"/>
        <v>2</v>
      </c>
      <c r="M10" s="84">
        <f t="shared" si="0"/>
        <v>0</v>
      </c>
      <c r="N10" s="84">
        <f t="shared" si="0"/>
        <v>0</v>
      </c>
      <c r="O10" s="83">
        <f t="shared" si="0"/>
        <v>90</v>
      </c>
      <c r="P10" s="83">
        <f t="shared" si="0"/>
        <v>10</v>
      </c>
      <c r="Q10" s="83">
        <f t="shared" si="0"/>
        <v>96</v>
      </c>
      <c r="R10" s="83">
        <f t="shared" si="0"/>
        <v>4</v>
      </c>
      <c r="S10" s="84">
        <f t="shared" si="0"/>
        <v>0</v>
      </c>
      <c r="T10" s="84">
        <f t="shared" si="0"/>
        <v>0</v>
      </c>
      <c r="U10" s="92"/>
    </row>
    <row r="11" spans="1:21" ht="4.5" customHeight="1" x14ac:dyDescent="0.25"/>
    <row r="12" spans="1:21" ht="15.75" customHeight="1" x14ac:dyDescent="0.25">
      <c r="A12" s="143" t="s">
        <v>15</v>
      </c>
      <c r="B12" s="143" t="s">
        <v>59</v>
      </c>
      <c r="C12" s="146" t="s">
        <v>173</v>
      </c>
      <c r="D12" s="134" t="s">
        <v>153</v>
      </c>
      <c r="E12" s="135"/>
      <c r="F12" s="135"/>
      <c r="G12" s="135"/>
      <c r="H12" s="135"/>
      <c r="I12" s="135"/>
      <c r="J12" s="135"/>
      <c r="K12" s="135"/>
      <c r="L12" s="135"/>
      <c r="M12" s="135"/>
      <c r="N12" s="135"/>
      <c r="O12" s="135"/>
      <c r="P12" s="135"/>
      <c r="Q12" s="135"/>
      <c r="R12" s="136"/>
      <c r="S12" s="45"/>
      <c r="T12" s="45"/>
    </row>
    <row r="13" spans="1:21" ht="27.75" customHeight="1" x14ac:dyDescent="0.25">
      <c r="A13" s="144"/>
      <c r="B13" s="144"/>
      <c r="C13" s="147"/>
      <c r="D13" s="153" t="s">
        <v>163</v>
      </c>
      <c r="E13" s="154"/>
      <c r="F13" s="155"/>
      <c r="G13" s="153" t="s">
        <v>377</v>
      </c>
      <c r="H13" s="154"/>
      <c r="I13" s="154"/>
      <c r="J13" s="155"/>
      <c r="K13" s="153" t="s">
        <v>165</v>
      </c>
      <c r="L13" s="154"/>
      <c r="M13" s="154"/>
      <c r="N13" s="155"/>
      <c r="O13" s="153" t="s">
        <v>131</v>
      </c>
      <c r="P13" s="154"/>
      <c r="Q13" s="154"/>
      <c r="R13" s="155"/>
      <c r="S13" s="41"/>
      <c r="T13" s="41"/>
    </row>
    <row r="14" spans="1:21" ht="84" x14ac:dyDescent="0.25">
      <c r="A14" s="145"/>
      <c r="B14" s="145"/>
      <c r="C14" s="148"/>
      <c r="D14" s="36" t="s">
        <v>161</v>
      </c>
      <c r="E14" s="36" t="s">
        <v>162</v>
      </c>
      <c r="F14" s="36" t="s">
        <v>164</v>
      </c>
      <c r="G14" s="36" t="s">
        <v>141</v>
      </c>
      <c r="H14" s="36" t="s">
        <v>142</v>
      </c>
      <c r="I14" s="36" t="s">
        <v>143</v>
      </c>
      <c r="J14" s="36" t="s">
        <v>144</v>
      </c>
      <c r="K14" s="36" t="s">
        <v>166</v>
      </c>
      <c r="L14" s="36" t="s">
        <v>167</v>
      </c>
      <c r="M14" s="36" t="s">
        <v>168</v>
      </c>
      <c r="N14" s="36" t="s">
        <v>169</v>
      </c>
      <c r="O14" s="36" t="s">
        <v>145</v>
      </c>
      <c r="P14" s="36" t="s">
        <v>146</v>
      </c>
      <c r="Q14" s="36" t="s">
        <v>147</v>
      </c>
      <c r="R14" s="36" t="s">
        <v>148</v>
      </c>
      <c r="S14" s="42"/>
      <c r="T14" s="42"/>
    </row>
    <row r="15" spans="1:21" ht="38.25" customHeight="1" x14ac:dyDescent="0.25">
      <c r="A15" s="40" t="s">
        <v>44</v>
      </c>
      <c r="B15" s="40" t="s">
        <v>56</v>
      </c>
      <c r="C15" s="40" t="s">
        <v>171</v>
      </c>
      <c r="D15" s="40">
        <v>18</v>
      </c>
      <c r="E15" s="40">
        <v>19</v>
      </c>
      <c r="F15" s="40">
        <v>20</v>
      </c>
      <c r="G15" s="40">
        <v>21</v>
      </c>
      <c r="H15" s="40">
        <v>22</v>
      </c>
      <c r="I15" s="40">
        <v>23</v>
      </c>
      <c r="J15" s="40">
        <v>24</v>
      </c>
      <c r="K15" s="40">
        <v>25</v>
      </c>
      <c r="L15" s="40">
        <v>26</v>
      </c>
      <c r="M15" s="40">
        <v>27</v>
      </c>
      <c r="N15" s="40">
        <v>28</v>
      </c>
      <c r="O15" s="40">
        <v>29</v>
      </c>
      <c r="P15" s="40">
        <v>30</v>
      </c>
      <c r="Q15" s="40">
        <v>31</v>
      </c>
      <c r="R15" s="40">
        <v>32</v>
      </c>
      <c r="S15" s="43"/>
      <c r="T15" s="43"/>
    </row>
    <row r="16" spans="1:21" ht="38.25" customHeight="1" x14ac:dyDescent="0.25">
      <c r="A16" s="76">
        <v>1</v>
      </c>
      <c r="B16" s="76" t="s">
        <v>170</v>
      </c>
      <c r="C16" s="77">
        <v>250</v>
      </c>
      <c r="D16" s="77">
        <v>250</v>
      </c>
      <c r="E16" s="77">
        <v>0</v>
      </c>
      <c r="F16" s="77">
        <v>0</v>
      </c>
      <c r="G16" s="77">
        <v>247</v>
      </c>
      <c r="H16" s="77">
        <f>C16-G16</f>
        <v>3</v>
      </c>
      <c r="I16" s="77">
        <v>0</v>
      </c>
      <c r="J16" s="77">
        <v>0</v>
      </c>
      <c r="K16" s="77">
        <v>248</v>
      </c>
      <c r="L16" s="77">
        <f>C16-K16</f>
        <v>2</v>
      </c>
      <c r="M16" s="77">
        <v>0</v>
      </c>
      <c r="N16" s="77">
        <v>0</v>
      </c>
      <c r="O16" s="77">
        <v>230</v>
      </c>
      <c r="P16" s="77">
        <f>C16-O16</f>
        <v>20</v>
      </c>
      <c r="Q16" s="77">
        <v>0</v>
      </c>
      <c r="R16" s="77">
        <v>0</v>
      </c>
      <c r="S16" s="44"/>
      <c r="T16" s="44"/>
    </row>
    <row r="17" spans="1:20" ht="38.25" customHeight="1" x14ac:dyDescent="0.25">
      <c r="A17" s="76">
        <v>2</v>
      </c>
      <c r="B17" s="151" t="s">
        <v>174</v>
      </c>
      <c r="C17" s="152"/>
      <c r="D17" s="84">
        <f>D16/$C$16*100</f>
        <v>100</v>
      </c>
      <c r="E17" s="84">
        <f t="shared" ref="E17:R17" si="1">E16/$C$16*100</f>
        <v>0</v>
      </c>
      <c r="F17" s="84">
        <f t="shared" si="1"/>
        <v>0</v>
      </c>
      <c r="G17" s="83">
        <f t="shared" si="1"/>
        <v>98.8</v>
      </c>
      <c r="H17" s="83">
        <f t="shared" si="1"/>
        <v>1.2</v>
      </c>
      <c r="I17" s="84">
        <f t="shared" si="1"/>
        <v>0</v>
      </c>
      <c r="J17" s="84">
        <f t="shared" si="1"/>
        <v>0</v>
      </c>
      <c r="K17" s="83">
        <f t="shared" si="1"/>
        <v>99.2</v>
      </c>
      <c r="L17" s="83">
        <f t="shared" si="1"/>
        <v>0.8</v>
      </c>
      <c r="M17" s="84">
        <f t="shared" si="1"/>
        <v>0</v>
      </c>
      <c r="N17" s="84">
        <f t="shared" si="1"/>
        <v>0</v>
      </c>
      <c r="O17" s="83">
        <f t="shared" si="1"/>
        <v>92</v>
      </c>
      <c r="P17" s="83">
        <f t="shared" si="1"/>
        <v>8</v>
      </c>
      <c r="Q17" s="84">
        <f t="shared" si="1"/>
        <v>0</v>
      </c>
      <c r="R17" s="84">
        <f t="shared" si="1"/>
        <v>0</v>
      </c>
      <c r="S17" s="44"/>
      <c r="T17" s="44"/>
    </row>
    <row r="19" spans="1:20" ht="18.75" x14ac:dyDescent="0.3">
      <c r="P19" s="118" t="s">
        <v>374</v>
      </c>
      <c r="Q19" s="118"/>
      <c r="R19" s="118"/>
      <c r="S19" s="118"/>
    </row>
    <row r="20" spans="1:20" x14ac:dyDescent="0.25">
      <c r="P20"/>
      <c r="Q20"/>
      <c r="R20"/>
      <c r="S20"/>
    </row>
    <row r="21" spans="1:20" x14ac:dyDescent="0.25">
      <c r="P21"/>
      <c r="Q21"/>
      <c r="R21"/>
      <c r="S21"/>
    </row>
    <row r="22" spans="1:20" x14ac:dyDescent="0.25">
      <c r="P22"/>
      <c r="Q22"/>
      <c r="R22"/>
      <c r="S22"/>
    </row>
    <row r="23" spans="1:20" x14ac:dyDescent="0.25">
      <c r="P23"/>
      <c r="Q23"/>
      <c r="R23"/>
      <c r="S23"/>
    </row>
    <row r="24" spans="1:20" ht="18.75" x14ac:dyDescent="0.3">
      <c r="P24" s="118" t="s">
        <v>207</v>
      </c>
      <c r="Q24" s="118"/>
      <c r="R24" s="118"/>
      <c r="S24" s="118"/>
    </row>
  </sheetData>
  <mergeCells count="26">
    <mergeCell ref="D13:F13"/>
    <mergeCell ref="G13:J13"/>
    <mergeCell ref="A1:E1"/>
    <mergeCell ref="O13:R13"/>
    <mergeCell ref="D12:R12"/>
    <mergeCell ref="K13:N13"/>
    <mergeCell ref="H6:J6"/>
    <mergeCell ref="K6:N6"/>
    <mergeCell ref="D5:U5"/>
    <mergeCell ref="U6:U7"/>
    <mergeCell ref="P19:S19"/>
    <mergeCell ref="P24:S24"/>
    <mergeCell ref="A2:E2"/>
    <mergeCell ref="O6:P6"/>
    <mergeCell ref="D6:G6"/>
    <mergeCell ref="Q6:T6"/>
    <mergeCell ref="A3:T3"/>
    <mergeCell ref="A4:T4"/>
    <mergeCell ref="A5:A7"/>
    <mergeCell ref="B5:B7"/>
    <mergeCell ref="C5:C7"/>
    <mergeCell ref="A12:A14"/>
    <mergeCell ref="B12:B14"/>
    <mergeCell ref="C12:C14"/>
    <mergeCell ref="B10:C10"/>
    <mergeCell ref="B17:C17"/>
  </mergeCells>
  <pageMargins left="0.2" right="0.2" top="0.26" bottom="0.23" header="0.2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workbookViewId="0">
      <selection activeCell="U38" sqref="U38"/>
    </sheetView>
  </sheetViews>
  <sheetFormatPr defaultColWidth="9.140625" defaultRowHeight="15.75" x14ac:dyDescent="0.25"/>
  <cols>
    <col min="1" max="1" width="3.28515625" style="35" customWidth="1"/>
    <col min="2" max="2" width="18.42578125" style="35" customWidth="1"/>
    <col min="3" max="3" width="6.140625" style="35" customWidth="1"/>
    <col min="4" max="4" width="5.7109375" style="35" customWidth="1"/>
    <col min="5" max="5" width="5.42578125" style="35" customWidth="1"/>
    <col min="6" max="6" width="4.85546875" style="35" customWidth="1"/>
    <col min="7" max="7" width="6.42578125" style="35" customWidth="1"/>
    <col min="8" max="8" width="6" style="35" customWidth="1"/>
    <col min="9" max="9" width="5.42578125" style="35" customWidth="1"/>
    <col min="10" max="10" width="5.5703125" style="35" customWidth="1"/>
    <col min="11" max="11" width="6.140625" style="35" customWidth="1"/>
    <col min="12" max="14" width="5.42578125" style="35" customWidth="1"/>
    <col min="15" max="15" width="5.28515625" style="35" customWidth="1"/>
    <col min="16" max="16" width="6.5703125" style="35" customWidth="1"/>
    <col min="17" max="17" width="5.7109375" style="35" customWidth="1"/>
    <col min="18" max="18" width="7.140625" style="35" customWidth="1"/>
    <col min="19" max="19" width="5" style="35" customWidth="1"/>
    <col min="20" max="20" width="6.42578125" style="35" customWidth="1"/>
    <col min="21" max="21" width="5.140625" style="35" customWidth="1"/>
    <col min="22" max="22" width="4.5703125" style="35" customWidth="1"/>
    <col min="23" max="23" width="4.85546875" style="35" customWidth="1"/>
    <col min="24" max="24" width="6" style="35" customWidth="1"/>
    <col min="25" max="16384" width="9.140625" style="35"/>
  </cols>
  <sheetData>
    <row r="1" spans="1:24" x14ac:dyDescent="0.25">
      <c r="A1" s="119" t="s">
        <v>371</v>
      </c>
      <c r="B1" s="119"/>
      <c r="C1" s="119"/>
      <c r="D1" s="119"/>
      <c r="E1" s="119"/>
      <c r="F1" s="119"/>
      <c r="V1" s="172" t="s">
        <v>176</v>
      </c>
      <c r="W1" s="173"/>
    </row>
    <row r="2" spans="1:24" x14ac:dyDescent="0.25">
      <c r="A2" s="119" t="s">
        <v>372</v>
      </c>
      <c r="B2" s="119"/>
      <c r="C2" s="119"/>
      <c r="D2" s="119"/>
      <c r="E2" s="119"/>
      <c r="F2" s="119"/>
      <c r="V2" s="67"/>
      <c r="W2" s="68"/>
    </row>
    <row r="3" spans="1:24" ht="51.75" customHeight="1" x14ac:dyDescent="0.25">
      <c r="A3" s="140" t="s">
        <v>404</v>
      </c>
      <c r="B3" s="140"/>
      <c r="C3" s="140"/>
      <c r="D3" s="140"/>
      <c r="E3" s="140"/>
      <c r="F3" s="140"/>
      <c r="G3" s="140"/>
      <c r="H3" s="140"/>
      <c r="I3" s="140"/>
      <c r="J3" s="140"/>
      <c r="K3" s="140"/>
      <c r="L3" s="140"/>
      <c r="M3" s="140"/>
      <c r="N3" s="140"/>
      <c r="O3" s="140"/>
      <c r="P3" s="181"/>
      <c r="Q3" s="181"/>
      <c r="R3" s="181"/>
      <c r="S3" s="181"/>
      <c r="T3" s="181"/>
      <c r="U3" s="181"/>
      <c r="V3" s="181"/>
      <c r="W3" s="181"/>
    </row>
    <row r="4" spans="1:24" ht="4.5" customHeight="1" x14ac:dyDescent="0.25">
      <c r="A4" s="142"/>
      <c r="B4" s="142"/>
      <c r="C4" s="142"/>
      <c r="D4" s="142"/>
      <c r="E4" s="142"/>
      <c r="F4" s="142"/>
      <c r="G4" s="142"/>
      <c r="H4" s="142"/>
      <c r="I4" s="142"/>
      <c r="J4" s="142"/>
      <c r="K4" s="142"/>
      <c r="L4" s="142"/>
      <c r="M4" s="142"/>
      <c r="N4" s="142"/>
      <c r="O4" s="142"/>
    </row>
    <row r="5" spans="1:24" ht="15.75" customHeight="1" x14ac:dyDescent="0.25">
      <c r="A5" s="178" t="s">
        <v>181</v>
      </c>
      <c r="B5" s="178" t="s">
        <v>180</v>
      </c>
      <c r="C5" s="182" t="s">
        <v>182</v>
      </c>
      <c r="D5" s="174" t="s">
        <v>153</v>
      </c>
      <c r="E5" s="175"/>
      <c r="F5" s="175"/>
      <c r="G5" s="175"/>
      <c r="H5" s="175"/>
      <c r="I5" s="175"/>
      <c r="J5" s="175"/>
      <c r="K5" s="175"/>
      <c r="L5" s="175"/>
      <c r="M5" s="175"/>
      <c r="N5" s="175"/>
      <c r="O5" s="175"/>
      <c r="P5" s="176"/>
      <c r="Q5" s="176"/>
      <c r="R5" s="176"/>
      <c r="S5" s="176"/>
      <c r="T5" s="176"/>
      <c r="U5" s="176"/>
      <c r="V5" s="176"/>
      <c r="W5" s="177"/>
      <c r="X5" s="164" t="s">
        <v>397</v>
      </c>
    </row>
    <row r="6" spans="1:24" ht="32.25" customHeight="1" x14ac:dyDescent="0.25">
      <c r="A6" s="179"/>
      <c r="B6" s="179"/>
      <c r="C6" s="183"/>
      <c r="D6" s="153" t="s">
        <v>129</v>
      </c>
      <c r="E6" s="154"/>
      <c r="F6" s="154"/>
      <c r="G6" s="155"/>
      <c r="H6" s="153" t="s">
        <v>158</v>
      </c>
      <c r="I6" s="154"/>
      <c r="J6" s="154"/>
      <c r="K6" s="155"/>
      <c r="L6" s="153" t="s">
        <v>130</v>
      </c>
      <c r="M6" s="154"/>
      <c r="N6" s="154"/>
      <c r="O6" s="155"/>
      <c r="P6" s="153" t="s">
        <v>177</v>
      </c>
      <c r="Q6" s="154"/>
      <c r="R6" s="154"/>
      <c r="S6" s="155"/>
      <c r="T6" s="153" t="s">
        <v>131</v>
      </c>
      <c r="U6" s="154"/>
      <c r="V6" s="154"/>
      <c r="W6" s="155"/>
      <c r="X6" s="165"/>
    </row>
    <row r="7" spans="1:24" ht="127.5" customHeight="1" x14ac:dyDescent="0.25">
      <c r="A7" s="180"/>
      <c r="B7" s="180"/>
      <c r="C7" s="184"/>
      <c r="D7" s="37" t="s">
        <v>132</v>
      </c>
      <c r="E7" s="36" t="s">
        <v>133</v>
      </c>
      <c r="F7" s="37" t="s">
        <v>134</v>
      </c>
      <c r="G7" s="37" t="s">
        <v>135</v>
      </c>
      <c r="H7" s="37" t="s">
        <v>150</v>
      </c>
      <c r="I7" s="37" t="s">
        <v>136</v>
      </c>
      <c r="J7" s="37" t="s">
        <v>151</v>
      </c>
      <c r="K7" s="37" t="s">
        <v>152</v>
      </c>
      <c r="L7" s="37" t="s">
        <v>137</v>
      </c>
      <c r="M7" s="37" t="s">
        <v>138</v>
      </c>
      <c r="N7" s="37" t="s">
        <v>139</v>
      </c>
      <c r="O7" s="37" t="s">
        <v>140</v>
      </c>
      <c r="P7" s="37" t="s">
        <v>178</v>
      </c>
      <c r="Q7" s="37" t="s">
        <v>179</v>
      </c>
      <c r="R7" s="37" t="s">
        <v>143</v>
      </c>
      <c r="S7" s="37" t="s">
        <v>144</v>
      </c>
      <c r="T7" s="37" t="s">
        <v>145</v>
      </c>
      <c r="U7" s="37" t="s">
        <v>146</v>
      </c>
      <c r="V7" s="36" t="s">
        <v>147</v>
      </c>
      <c r="W7" s="36" t="s">
        <v>148</v>
      </c>
      <c r="X7" s="166"/>
    </row>
    <row r="8" spans="1:24" ht="18.75" customHeight="1" x14ac:dyDescent="0.25">
      <c r="A8" s="40" t="s">
        <v>44</v>
      </c>
      <c r="B8" s="40" t="s">
        <v>56</v>
      </c>
      <c r="C8" s="40" t="s">
        <v>171</v>
      </c>
      <c r="D8" s="40">
        <v>1</v>
      </c>
      <c r="E8" s="40">
        <v>2</v>
      </c>
      <c r="F8" s="40">
        <v>3</v>
      </c>
      <c r="G8" s="40">
        <v>4</v>
      </c>
      <c r="H8" s="40">
        <v>5</v>
      </c>
      <c r="I8" s="40">
        <v>6</v>
      </c>
      <c r="J8" s="40">
        <v>7</v>
      </c>
      <c r="K8" s="40">
        <v>8</v>
      </c>
      <c r="L8" s="40">
        <v>9</v>
      </c>
      <c r="M8" s="40">
        <v>10</v>
      </c>
      <c r="N8" s="40">
        <v>11</v>
      </c>
      <c r="O8" s="40">
        <v>12</v>
      </c>
      <c r="P8" s="40">
        <v>13</v>
      </c>
      <c r="Q8" s="40">
        <v>14</v>
      </c>
      <c r="R8" s="40">
        <v>15</v>
      </c>
      <c r="S8" s="40">
        <v>16</v>
      </c>
      <c r="T8" s="40">
        <v>17</v>
      </c>
      <c r="U8" s="40">
        <v>18</v>
      </c>
      <c r="V8" s="40">
        <v>19</v>
      </c>
      <c r="W8" s="40">
        <v>20</v>
      </c>
      <c r="X8" s="92"/>
    </row>
    <row r="9" spans="1:24" ht="27.75" customHeight="1" x14ac:dyDescent="0.25">
      <c r="A9" s="40">
        <v>1</v>
      </c>
      <c r="B9" s="167" t="s">
        <v>385</v>
      </c>
      <c r="C9" s="168"/>
      <c r="D9" s="40"/>
      <c r="E9" s="40"/>
      <c r="F9" s="40"/>
      <c r="G9" s="40"/>
      <c r="H9" s="40"/>
      <c r="I9" s="40"/>
      <c r="J9" s="40"/>
      <c r="K9" s="40"/>
      <c r="L9" s="40"/>
      <c r="M9" s="40"/>
      <c r="N9" s="40"/>
      <c r="O9" s="40"/>
      <c r="P9" s="40"/>
      <c r="Q9" s="40"/>
      <c r="R9" s="40"/>
      <c r="S9" s="40"/>
      <c r="T9" s="40"/>
      <c r="U9" s="40"/>
      <c r="V9" s="40"/>
      <c r="W9" s="40"/>
      <c r="X9" s="92"/>
    </row>
    <row r="10" spans="1:24" s="99" customFormat="1" ht="18.75" customHeight="1" x14ac:dyDescent="0.25">
      <c r="A10" s="102" t="s">
        <v>399</v>
      </c>
      <c r="B10" s="95" t="s">
        <v>170</v>
      </c>
      <c r="C10" s="97">
        <v>15</v>
      </c>
      <c r="D10" s="97">
        <v>15</v>
      </c>
      <c r="E10" s="97">
        <v>0</v>
      </c>
      <c r="F10" s="97">
        <v>0</v>
      </c>
      <c r="G10" s="97">
        <v>0</v>
      </c>
      <c r="H10" s="97">
        <v>15</v>
      </c>
      <c r="I10" s="97">
        <f>C10-H10</f>
        <v>0</v>
      </c>
      <c r="J10" s="97">
        <v>0</v>
      </c>
      <c r="K10" s="97">
        <v>0</v>
      </c>
      <c r="L10" s="97">
        <v>15</v>
      </c>
      <c r="M10" s="97">
        <f>C10-L10</f>
        <v>0</v>
      </c>
      <c r="N10" s="97">
        <v>0</v>
      </c>
      <c r="O10" s="97">
        <v>0</v>
      </c>
      <c r="P10" s="97">
        <v>30</v>
      </c>
      <c r="Q10" s="97">
        <v>0</v>
      </c>
      <c r="R10" s="97">
        <v>0</v>
      </c>
      <c r="S10" s="97">
        <v>0</v>
      </c>
      <c r="T10" s="97">
        <v>15</v>
      </c>
      <c r="U10" s="97">
        <f>C10-T10</f>
        <v>0</v>
      </c>
      <c r="V10" s="97">
        <v>0</v>
      </c>
      <c r="W10" s="97">
        <v>0</v>
      </c>
      <c r="X10" s="98">
        <v>140</v>
      </c>
    </row>
    <row r="11" spans="1:24" ht="27" customHeight="1" x14ac:dyDescent="0.25">
      <c r="A11" s="40"/>
      <c r="B11" s="149" t="s">
        <v>172</v>
      </c>
      <c r="C11" s="169"/>
      <c r="D11" s="4">
        <f>D10/C10*100</f>
        <v>100</v>
      </c>
      <c r="E11" s="4">
        <f>D10/C10*100</f>
        <v>100</v>
      </c>
      <c r="F11" s="4">
        <f t="shared" ref="F11" si="0">E10/D10*100</f>
        <v>0</v>
      </c>
      <c r="G11" s="4">
        <f>G10/C10*100</f>
        <v>0</v>
      </c>
      <c r="H11" s="4">
        <f>H10/C10*100</f>
        <v>100</v>
      </c>
      <c r="I11" s="4">
        <f>I10/C10*10</f>
        <v>0</v>
      </c>
      <c r="J11" s="4">
        <f>J10/C10*100</f>
        <v>0</v>
      </c>
      <c r="K11" s="4">
        <f>K10/C10*100</f>
        <v>0</v>
      </c>
      <c r="L11" s="4">
        <f>L10/C10*100</f>
        <v>100</v>
      </c>
      <c r="M11" s="4">
        <f>M10/C10*100</f>
        <v>0</v>
      </c>
      <c r="N11" s="4">
        <f>N10/C10*100</f>
        <v>0</v>
      </c>
      <c r="O11" s="4">
        <f>O10/D10*100</f>
        <v>0</v>
      </c>
      <c r="P11" s="4">
        <f>P10/C10*100</f>
        <v>200</v>
      </c>
      <c r="Q11" s="4">
        <f t="shared" ref="Q11" si="1">Q10/D10*100</f>
        <v>0</v>
      </c>
      <c r="R11" s="4">
        <f>R10/C10*100</f>
        <v>0</v>
      </c>
      <c r="S11" s="4">
        <f>S10/D10*100</f>
        <v>0</v>
      </c>
      <c r="T11" s="4">
        <f>T10/C10*100</f>
        <v>100</v>
      </c>
      <c r="U11" s="4">
        <f>U10/C10*100</f>
        <v>0</v>
      </c>
      <c r="V11" s="4">
        <f t="shared" ref="V11" si="2">V10/D10*100</f>
        <v>0</v>
      </c>
      <c r="W11" s="4">
        <f>W10/C10*100</f>
        <v>0</v>
      </c>
      <c r="X11" s="92"/>
    </row>
    <row r="12" spans="1:24" ht="27.75" customHeight="1" x14ac:dyDescent="0.25">
      <c r="A12" s="40">
        <v>2</v>
      </c>
      <c r="B12" s="167" t="s">
        <v>375</v>
      </c>
      <c r="C12" s="168"/>
      <c r="D12" s="40"/>
      <c r="E12" s="40"/>
      <c r="F12" s="40"/>
      <c r="G12" s="40"/>
      <c r="H12" s="40"/>
      <c r="I12" s="40"/>
      <c r="J12" s="40"/>
      <c r="K12" s="40"/>
      <c r="L12" s="40"/>
      <c r="M12" s="40"/>
      <c r="N12" s="40"/>
      <c r="O12" s="40"/>
      <c r="P12" s="40"/>
      <c r="Q12" s="40"/>
      <c r="R12" s="40"/>
      <c r="S12" s="40"/>
      <c r="T12" s="40"/>
      <c r="U12" s="40"/>
      <c r="V12" s="40"/>
      <c r="W12" s="40"/>
      <c r="X12" s="92"/>
    </row>
    <row r="13" spans="1:24" s="99" customFormat="1" ht="18.75" customHeight="1" x14ac:dyDescent="0.25">
      <c r="A13" s="102" t="s">
        <v>399</v>
      </c>
      <c r="B13" s="95" t="s">
        <v>170</v>
      </c>
      <c r="C13" s="97">
        <v>86</v>
      </c>
      <c r="D13" s="97">
        <v>56</v>
      </c>
      <c r="E13" s="97">
        <f>C13-D13</f>
        <v>30</v>
      </c>
      <c r="F13" s="97">
        <v>0</v>
      </c>
      <c r="G13" s="97">
        <v>0</v>
      </c>
      <c r="H13" s="97">
        <v>30</v>
      </c>
      <c r="I13" s="97">
        <f>C13-H13</f>
        <v>56</v>
      </c>
      <c r="J13" s="97">
        <v>0</v>
      </c>
      <c r="K13" s="97">
        <v>0</v>
      </c>
      <c r="L13" s="97">
        <v>15</v>
      </c>
      <c r="M13" s="97">
        <f>C13-L13</f>
        <v>71</v>
      </c>
      <c r="N13" s="97">
        <v>0</v>
      </c>
      <c r="O13" s="97">
        <v>0</v>
      </c>
      <c r="P13" s="97">
        <v>35</v>
      </c>
      <c r="Q13" s="97">
        <f>C13-P13</f>
        <v>51</v>
      </c>
      <c r="R13" s="97">
        <v>0</v>
      </c>
      <c r="S13" s="97">
        <v>0</v>
      </c>
      <c r="T13" s="97">
        <v>30</v>
      </c>
      <c r="U13" s="97">
        <f>C13-T13</f>
        <v>56</v>
      </c>
      <c r="V13" s="97">
        <v>0</v>
      </c>
      <c r="W13" s="97">
        <v>0</v>
      </c>
      <c r="X13" s="98">
        <v>860</v>
      </c>
    </row>
    <row r="14" spans="1:24" ht="31.5" customHeight="1" x14ac:dyDescent="0.25">
      <c r="A14" s="40"/>
      <c r="B14" s="149" t="s">
        <v>172</v>
      </c>
      <c r="C14" s="169"/>
      <c r="D14" s="4">
        <f>D13/C13*100</f>
        <v>65.116279069767444</v>
      </c>
      <c r="E14" s="4">
        <f t="shared" ref="E14:V14" si="3">E13/D13*100</f>
        <v>53.571428571428569</v>
      </c>
      <c r="F14" s="4">
        <f t="shared" si="3"/>
        <v>0</v>
      </c>
      <c r="G14" s="4">
        <f>G13/C13*100</f>
        <v>0</v>
      </c>
      <c r="H14" s="4">
        <f>H13/C13*100</f>
        <v>34.883720930232556</v>
      </c>
      <c r="I14" s="4">
        <f>I13/C13*100</f>
        <v>65.116279069767444</v>
      </c>
      <c r="J14" s="4">
        <f t="shared" si="3"/>
        <v>0</v>
      </c>
      <c r="K14" s="4">
        <f>K13/C13*100</f>
        <v>0</v>
      </c>
      <c r="L14" s="4">
        <f>L13/C13*100</f>
        <v>17.441860465116278</v>
      </c>
      <c r="M14" s="4">
        <f>M13/C13*100</f>
        <v>82.558139534883722</v>
      </c>
      <c r="N14" s="4">
        <f t="shared" si="3"/>
        <v>0</v>
      </c>
      <c r="O14" s="4">
        <f>O13/C13*100</f>
        <v>0</v>
      </c>
      <c r="P14" s="4">
        <f>P13/C13*100</f>
        <v>40.697674418604649</v>
      </c>
      <c r="Q14" s="4">
        <f>Q13/C13*100</f>
        <v>59.302325581395351</v>
      </c>
      <c r="R14" s="4">
        <f t="shared" si="3"/>
        <v>0</v>
      </c>
      <c r="S14" s="4">
        <f>S13/C13*100</f>
        <v>0</v>
      </c>
      <c r="T14" s="4">
        <f>T13/C13*200</f>
        <v>69.767441860465112</v>
      </c>
      <c r="U14" s="4">
        <f>U13/C13*100</f>
        <v>65.116279069767444</v>
      </c>
      <c r="V14" s="4">
        <f t="shared" si="3"/>
        <v>0</v>
      </c>
      <c r="W14" s="4">
        <f>W13/C13*100</f>
        <v>0</v>
      </c>
      <c r="X14" s="92"/>
    </row>
    <row r="15" spans="1:24" ht="32.25" customHeight="1" x14ac:dyDescent="0.25">
      <c r="A15" s="40"/>
      <c r="B15" s="167" t="s">
        <v>386</v>
      </c>
      <c r="C15" s="168"/>
      <c r="D15" s="40"/>
      <c r="E15" s="40"/>
      <c r="F15" s="40"/>
      <c r="G15" s="40"/>
      <c r="H15" s="40"/>
      <c r="I15" s="40"/>
      <c r="J15" s="40"/>
      <c r="K15" s="40"/>
      <c r="L15" s="40"/>
      <c r="M15" s="40"/>
      <c r="N15" s="40"/>
      <c r="O15" s="40"/>
      <c r="P15" s="40"/>
      <c r="Q15" s="40"/>
      <c r="R15" s="40"/>
      <c r="S15" s="40"/>
      <c r="T15" s="40"/>
      <c r="U15" s="40"/>
      <c r="V15" s="40"/>
      <c r="W15" s="40"/>
      <c r="X15" s="92"/>
    </row>
    <row r="16" spans="1:24" s="99" customFormat="1" ht="18.75" customHeight="1" x14ac:dyDescent="0.25">
      <c r="A16" s="102" t="s">
        <v>399</v>
      </c>
      <c r="B16" s="95" t="s">
        <v>170</v>
      </c>
      <c r="C16" s="97">
        <v>85</v>
      </c>
      <c r="D16" s="97">
        <v>60</v>
      </c>
      <c r="E16" s="97">
        <f>C16-D16</f>
        <v>25</v>
      </c>
      <c r="F16" s="97">
        <v>0</v>
      </c>
      <c r="G16" s="97">
        <v>0</v>
      </c>
      <c r="H16" s="97">
        <v>70</v>
      </c>
      <c r="I16" s="97">
        <f>C16-H16</f>
        <v>15</v>
      </c>
      <c r="J16" s="97"/>
      <c r="K16" s="97"/>
      <c r="L16" s="97">
        <v>5</v>
      </c>
      <c r="M16" s="97">
        <f>C16-L16</f>
        <v>80</v>
      </c>
      <c r="N16" s="97">
        <v>0</v>
      </c>
      <c r="O16" s="97">
        <v>0</v>
      </c>
      <c r="P16" s="97">
        <v>85</v>
      </c>
      <c r="Q16" s="97">
        <f>C16-P16</f>
        <v>0</v>
      </c>
      <c r="R16" s="97">
        <v>0</v>
      </c>
      <c r="S16" s="97">
        <v>0</v>
      </c>
      <c r="T16" s="97">
        <v>65</v>
      </c>
      <c r="U16" s="97">
        <f>C16-T16</f>
        <v>20</v>
      </c>
      <c r="V16" s="97">
        <v>0</v>
      </c>
      <c r="W16" s="97">
        <v>0</v>
      </c>
      <c r="X16" s="98">
        <v>643</v>
      </c>
    </row>
    <row r="17" spans="1:24" ht="26.25" customHeight="1" x14ac:dyDescent="0.25">
      <c r="A17" s="40"/>
      <c r="B17" s="149" t="s">
        <v>172</v>
      </c>
      <c r="C17" s="169"/>
      <c r="D17" s="4">
        <f>D16/C16*100</f>
        <v>70.588235294117652</v>
      </c>
      <c r="E17" s="4">
        <f>E16/C16*100</f>
        <v>29.411764705882355</v>
      </c>
      <c r="F17" s="4">
        <f t="shared" ref="F17" si="4">F16/E16*100</f>
        <v>0</v>
      </c>
      <c r="G17" s="4">
        <v>0</v>
      </c>
      <c r="H17" s="4">
        <f>H16/C16*100</f>
        <v>82.35294117647058</v>
      </c>
      <c r="I17" s="4">
        <f>I16/C16*100</f>
        <v>17.647058823529413</v>
      </c>
      <c r="J17" s="4">
        <f t="shared" ref="J17:K17" si="5">J16/D16*100</f>
        <v>0</v>
      </c>
      <c r="K17" s="4">
        <f t="shared" si="5"/>
        <v>0</v>
      </c>
      <c r="L17" s="4">
        <f>L16/C16*100</f>
        <v>5.8823529411764701</v>
      </c>
      <c r="M17" s="4">
        <f>M16/C16*100</f>
        <v>94.117647058823522</v>
      </c>
      <c r="N17" s="4">
        <f t="shared" ref="N17" si="6">N16/E16*100</f>
        <v>0</v>
      </c>
      <c r="O17" s="4">
        <v>0</v>
      </c>
      <c r="P17" s="4">
        <f>P16/C16*100</f>
        <v>100</v>
      </c>
      <c r="Q17" s="4">
        <f t="shared" ref="Q17:R17" si="7">Q16/D16*100</f>
        <v>0</v>
      </c>
      <c r="R17" s="4">
        <f t="shared" si="7"/>
        <v>0</v>
      </c>
      <c r="S17" s="4">
        <v>0</v>
      </c>
      <c r="T17" s="4">
        <f>T16/C16*100</f>
        <v>76.470588235294116</v>
      </c>
      <c r="U17" s="4">
        <f>U16/C16*100</f>
        <v>23.52941176470588</v>
      </c>
      <c r="V17" s="4">
        <f t="shared" ref="V17" si="8">V16/E16*100</f>
        <v>0</v>
      </c>
      <c r="W17" s="4">
        <v>0</v>
      </c>
      <c r="X17" s="92"/>
    </row>
    <row r="18" spans="1:24" ht="33.75" customHeight="1" x14ac:dyDescent="0.25">
      <c r="A18" s="40">
        <v>3</v>
      </c>
      <c r="B18" s="167" t="s">
        <v>387</v>
      </c>
      <c r="C18" s="168"/>
      <c r="D18" s="40"/>
      <c r="E18" s="40"/>
      <c r="F18" s="40"/>
      <c r="G18" s="40"/>
      <c r="H18" s="40"/>
      <c r="I18" s="40"/>
      <c r="J18" s="40"/>
      <c r="K18" s="40"/>
      <c r="L18" s="40"/>
      <c r="M18" s="40"/>
      <c r="N18" s="40"/>
      <c r="O18" s="40"/>
      <c r="P18" s="40"/>
      <c r="Q18" s="40"/>
      <c r="R18" s="40"/>
      <c r="S18" s="40"/>
      <c r="T18" s="40"/>
      <c r="U18" s="40"/>
      <c r="V18" s="40"/>
      <c r="W18" s="40"/>
      <c r="X18" s="92"/>
    </row>
    <row r="19" spans="1:24" s="99" customFormat="1" ht="18.75" customHeight="1" x14ac:dyDescent="0.25">
      <c r="A19" s="102" t="s">
        <v>399</v>
      </c>
      <c r="B19" s="95" t="s">
        <v>170</v>
      </c>
      <c r="C19" s="97">
        <v>48</v>
      </c>
      <c r="D19" s="97">
        <v>32</v>
      </c>
      <c r="E19" s="97">
        <f>C19-D19</f>
        <v>16</v>
      </c>
      <c r="F19" s="97"/>
      <c r="G19" s="97">
        <v>0</v>
      </c>
      <c r="H19" s="97">
        <v>25</v>
      </c>
      <c r="I19" s="97">
        <f>C19-H19</f>
        <v>23</v>
      </c>
      <c r="J19" s="97">
        <v>0</v>
      </c>
      <c r="K19" s="97">
        <v>0</v>
      </c>
      <c r="L19" s="97">
        <v>42</v>
      </c>
      <c r="M19" s="97">
        <f>C19-L19</f>
        <v>6</v>
      </c>
      <c r="N19" s="97">
        <v>0</v>
      </c>
      <c r="O19" s="97">
        <v>0</v>
      </c>
      <c r="P19" s="97">
        <v>39</v>
      </c>
      <c r="Q19" s="97">
        <f>C19-P19</f>
        <v>9</v>
      </c>
      <c r="R19" s="97">
        <v>0</v>
      </c>
      <c r="S19" s="97">
        <v>0</v>
      </c>
      <c r="T19" s="97">
        <v>36</v>
      </c>
      <c r="U19" s="97">
        <f>C19-T19</f>
        <v>12</v>
      </c>
      <c r="V19" s="97">
        <v>0</v>
      </c>
      <c r="W19" s="97">
        <v>0</v>
      </c>
      <c r="X19" s="98">
        <v>476</v>
      </c>
    </row>
    <row r="20" spans="1:24" ht="30" customHeight="1" x14ac:dyDescent="0.25">
      <c r="A20" s="40"/>
      <c r="B20" s="149" t="s">
        <v>172</v>
      </c>
      <c r="C20" s="169"/>
      <c r="D20" s="4">
        <f>D19/C19*100</f>
        <v>66.666666666666657</v>
      </c>
      <c r="E20" s="4">
        <f t="shared" ref="E20:V20" si="9">E19/D19*100</f>
        <v>50</v>
      </c>
      <c r="F20" s="4">
        <f t="shared" si="9"/>
        <v>0</v>
      </c>
      <c r="G20" s="4">
        <f>G19/C19*100</f>
        <v>0</v>
      </c>
      <c r="H20" s="4">
        <f>H19/C19*100</f>
        <v>52.083333333333336</v>
      </c>
      <c r="I20" s="4">
        <f>I19/C19*100</f>
        <v>47.916666666666671</v>
      </c>
      <c r="J20" s="4">
        <f t="shared" si="9"/>
        <v>0</v>
      </c>
      <c r="K20" s="4">
        <f>K19/C19*100</f>
        <v>0</v>
      </c>
      <c r="L20" s="4">
        <f>L19/C19*100</f>
        <v>87.5</v>
      </c>
      <c r="M20" s="4">
        <f>M19/C19*100</f>
        <v>12.5</v>
      </c>
      <c r="N20" s="4">
        <f t="shared" si="9"/>
        <v>0</v>
      </c>
      <c r="O20" s="4">
        <f>O19/C19*100</f>
        <v>0</v>
      </c>
      <c r="P20" s="4">
        <f>P19/C19*100</f>
        <v>81.25</v>
      </c>
      <c r="Q20" s="4">
        <f>Q19/C19*100</f>
        <v>18.75</v>
      </c>
      <c r="R20" s="4">
        <f t="shared" si="9"/>
        <v>0</v>
      </c>
      <c r="S20" s="4">
        <f>S19/C19*100</f>
        <v>0</v>
      </c>
      <c r="T20" s="4">
        <f>T19/C19*100</f>
        <v>75</v>
      </c>
      <c r="U20" s="4">
        <f>U19/C19*100</f>
        <v>25</v>
      </c>
      <c r="V20" s="4">
        <f t="shared" si="9"/>
        <v>0</v>
      </c>
      <c r="W20" s="4">
        <f>W19/C19*100</f>
        <v>0</v>
      </c>
      <c r="X20" s="92"/>
    </row>
    <row r="21" spans="1:24" ht="24.75" customHeight="1" x14ac:dyDescent="0.25">
      <c r="A21" s="40">
        <v>4</v>
      </c>
      <c r="B21" s="167" t="s">
        <v>388</v>
      </c>
      <c r="C21" s="168"/>
      <c r="D21" s="40"/>
      <c r="E21" s="40"/>
      <c r="F21" s="40"/>
      <c r="G21" s="40"/>
      <c r="H21" s="40"/>
      <c r="I21" s="40"/>
      <c r="J21" s="40"/>
      <c r="K21" s="40"/>
      <c r="L21" s="40"/>
      <c r="M21" s="40"/>
      <c r="N21" s="40"/>
      <c r="O21" s="40"/>
      <c r="P21" s="40"/>
      <c r="Q21" s="40"/>
      <c r="R21" s="40"/>
      <c r="S21" s="40"/>
      <c r="T21" s="40"/>
      <c r="U21" s="40"/>
      <c r="V21" s="40"/>
      <c r="W21" s="40"/>
      <c r="X21" s="92"/>
    </row>
    <row r="22" spans="1:24" s="99" customFormat="1" ht="18.75" customHeight="1" x14ac:dyDescent="0.25">
      <c r="A22" s="102" t="s">
        <v>399</v>
      </c>
      <c r="B22" s="95" t="s">
        <v>170</v>
      </c>
      <c r="C22" s="97">
        <v>44</v>
      </c>
      <c r="D22" s="97">
        <v>30</v>
      </c>
      <c r="E22" s="97">
        <f>C22-D22</f>
        <v>14</v>
      </c>
      <c r="F22" s="97">
        <v>0</v>
      </c>
      <c r="G22" s="97">
        <v>0</v>
      </c>
      <c r="H22" s="97">
        <v>40</v>
      </c>
      <c r="I22" s="97">
        <f>C22-H22</f>
        <v>4</v>
      </c>
      <c r="J22" s="97">
        <v>0</v>
      </c>
      <c r="K22" s="97">
        <v>0</v>
      </c>
      <c r="L22" s="97">
        <v>20</v>
      </c>
      <c r="M22" s="97">
        <f>C22-L22</f>
        <v>24</v>
      </c>
      <c r="N22" s="97">
        <v>0</v>
      </c>
      <c r="O22" s="97">
        <v>0</v>
      </c>
      <c r="P22" s="97">
        <v>44</v>
      </c>
      <c r="Q22" s="97">
        <f>C22-P22</f>
        <v>0</v>
      </c>
      <c r="R22" s="97">
        <v>0</v>
      </c>
      <c r="S22" s="97">
        <v>0</v>
      </c>
      <c r="T22" s="97">
        <v>35</v>
      </c>
      <c r="U22" s="97">
        <f>C22-T22</f>
        <v>9</v>
      </c>
      <c r="V22" s="97">
        <v>0</v>
      </c>
      <c r="W22" s="97">
        <v>0</v>
      </c>
      <c r="X22" s="98">
        <v>324</v>
      </c>
    </row>
    <row r="23" spans="1:24" ht="33" customHeight="1" x14ac:dyDescent="0.25">
      <c r="A23" s="40"/>
      <c r="B23" s="149" t="s">
        <v>172</v>
      </c>
      <c r="C23" s="169"/>
      <c r="D23" s="4">
        <f>D22/C22*100</f>
        <v>68.181818181818173</v>
      </c>
      <c r="E23" s="4">
        <f>E22/C22*100</f>
        <v>31.818181818181817</v>
      </c>
      <c r="F23" s="4">
        <f t="shared" ref="F23" si="10">F22/E22*100</f>
        <v>0</v>
      </c>
      <c r="G23" s="4">
        <v>0</v>
      </c>
      <c r="H23" s="4">
        <f>H22/C22*100</f>
        <v>90.909090909090907</v>
      </c>
      <c r="I23" s="4">
        <f>I22/C22*100</f>
        <v>9.0909090909090917</v>
      </c>
      <c r="J23" s="4">
        <f t="shared" ref="J23" si="11">J22/E22*100</f>
        <v>0</v>
      </c>
      <c r="K23" s="4">
        <v>0</v>
      </c>
      <c r="L23" s="4">
        <f>L22/C22*100</f>
        <v>45.454545454545453</v>
      </c>
      <c r="M23" s="4">
        <f>M22/C22*100</f>
        <v>54.54545454545454</v>
      </c>
      <c r="N23" s="4">
        <f t="shared" ref="N23" si="12">N22/E22*100</f>
        <v>0</v>
      </c>
      <c r="O23" s="4">
        <v>0</v>
      </c>
      <c r="P23" s="4">
        <f>P22/C22*100</f>
        <v>100</v>
      </c>
      <c r="Q23" s="4">
        <f t="shared" ref="Q23:R23" si="13">Q22/D22*100</f>
        <v>0</v>
      </c>
      <c r="R23" s="4">
        <f t="shared" si="13"/>
        <v>0</v>
      </c>
      <c r="S23" s="4">
        <v>0</v>
      </c>
      <c r="T23" s="4">
        <f>T22/C22*100</f>
        <v>79.545454545454547</v>
      </c>
      <c r="U23" s="4">
        <f>U22/C22*100</f>
        <v>20.454545454545457</v>
      </c>
      <c r="V23" s="4">
        <f t="shared" ref="V23" si="14">V22/E22*100</f>
        <v>0</v>
      </c>
      <c r="W23" s="4">
        <v>0</v>
      </c>
      <c r="X23" s="92"/>
    </row>
    <row r="24" spans="1:24" ht="28.5" customHeight="1" x14ac:dyDescent="0.25">
      <c r="A24" s="40">
        <v>5</v>
      </c>
      <c r="B24" s="167" t="s">
        <v>389</v>
      </c>
      <c r="C24" s="168"/>
      <c r="D24" s="40"/>
      <c r="E24" s="40"/>
      <c r="F24" s="40"/>
      <c r="G24" s="40"/>
      <c r="H24" s="40"/>
      <c r="I24" s="40"/>
      <c r="J24" s="40"/>
      <c r="K24" s="40"/>
      <c r="L24" s="40"/>
      <c r="M24" s="40"/>
      <c r="N24" s="40"/>
      <c r="O24" s="40"/>
      <c r="P24" s="40"/>
      <c r="Q24" s="40"/>
      <c r="R24" s="40"/>
      <c r="S24" s="40"/>
      <c r="T24" s="40"/>
      <c r="U24" s="40"/>
      <c r="V24" s="40"/>
      <c r="W24" s="40"/>
      <c r="X24" s="92"/>
    </row>
    <row r="25" spans="1:24" s="99" customFormat="1" ht="18.75" customHeight="1" x14ac:dyDescent="0.25">
      <c r="A25" s="102"/>
      <c r="B25" s="95" t="s">
        <v>170</v>
      </c>
      <c r="C25" s="97">
        <v>50</v>
      </c>
      <c r="D25" s="97">
        <v>50</v>
      </c>
      <c r="E25" s="97">
        <f>C25-D25</f>
        <v>0</v>
      </c>
      <c r="F25" s="97">
        <v>0</v>
      </c>
      <c r="G25" s="97">
        <v>0</v>
      </c>
      <c r="H25" s="97">
        <v>40</v>
      </c>
      <c r="I25" s="97">
        <f>C25-H25</f>
        <v>10</v>
      </c>
      <c r="J25" s="97">
        <v>0</v>
      </c>
      <c r="K25" s="97">
        <v>0</v>
      </c>
      <c r="L25" s="97">
        <v>40</v>
      </c>
      <c r="M25" s="97">
        <f>C25-L25</f>
        <v>10</v>
      </c>
      <c r="N25" s="97">
        <v>0</v>
      </c>
      <c r="O25" s="97">
        <v>0</v>
      </c>
      <c r="P25" s="97">
        <v>50</v>
      </c>
      <c r="Q25" s="97">
        <f>C25-P25</f>
        <v>0</v>
      </c>
      <c r="R25" s="97">
        <v>0</v>
      </c>
      <c r="S25" s="97">
        <v>0</v>
      </c>
      <c r="T25" s="97">
        <v>50</v>
      </c>
      <c r="U25" s="97">
        <f>C25-T25</f>
        <v>0</v>
      </c>
      <c r="V25" s="97">
        <v>0</v>
      </c>
      <c r="W25" s="97">
        <v>0</v>
      </c>
      <c r="X25" s="98">
        <v>500</v>
      </c>
    </row>
    <row r="26" spans="1:24" ht="32.25" customHeight="1" x14ac:dyDescent="0.25">
      <c r="A26" s="40"/>
      <c r="B26" s="149" t="s">
        <v>172</v>
      </c>
      <c r="C26" s="169"/>
      <c r="D26" s="4">
        <f>D25/C25*100</f>
        <v>100</v>
      </c>
      <c r="E26" s="4">
        <f t="shared" ref="E26" si="15">E25/D25*100</f>
        <v>0</v>
      </c>
      <c r="F26" s="4">
        <v>0</v>
      </c>
      <c r="G26" s="4">
        <v>0</v>
      </c>
      <c r="H26" s="4">
        <f>H25/C25*199</f>
        <v>159.20000000000002</v>
      </c>
      <c r="I26" s="4">
        <f>I25/C25*100</f>
        <v>20</v>
      </c>
      <c r="J26" s="4">
        <f t="shared" ref="J26" si="16">J25/D25*100</f>
        <v>0</v>
      </c>
      <c r="K26" s="4">
        <v>0</v>
      </c>
      <c r="L26" s="4">
        <f>L25/C25*100</f>
        <v>80</v>
      </c>
      <c r="M26" s="4">
        <f>M25/C25*100</f>
        <v>20</v>
      </c>
      <c r="N26" s="4">
        <f t="shared" ref="N26" si="17">N25/H25*100</f>
        <v>0</v>
      </c>
      <c r="O26" s="4">
        <f t="shared" ref="O26" si="18">O25/I25*100</f>
        <v>0</v>
      </c>
      <c r="P26" s="4">
        <f>P25/C25*100</f>
        <v>100</v>
      </c>
      <c r="Q26" s="4">
        <f>Q25/C25*100</f>
        <v>0</v>
      </c>
      <c r="R26" s="4">
        <f t="shared" ref="R26" si="19">R25/L25*100</f>
        <v>0</v>
      </c>
      <c r="S26" s="4">
        <v>0</v>
      </c>
      <c r="T26" s="4">
        <f>T25/C25*100</f>
        <v>100</v>
      </c>
      <c r="U26" s="4">
        <v>0</v>
      </c>
      <c r="V26" s="4">
        <f t="shared" ref="V26" si="20">V25/P25*100</f>
        <v>0</v>
      </c>
      <c r="W26" s="4">
        <v>0</v>
      </c>
      <c r="X26" s="92"/>
    </row>
    <row r="27" spans="1:24" ht="26.25" customHeight="1" x14ac:dyDescent="0.25">
      <c r="A27" s="40">
        <v>6</v>
      </c>
      <c r="B27" s="167" t="s">
        <v>376</v>
      </c>
      <c r="C27" s="168"/>
      <c r="D27" s="40"/>
      <c r="E27" s="40"/>
      <c r="F27" s="40"/>
      <c r="G27" s="40"/>
      <c r="H27" s="40"/>
      <c r="I27" s="40"/>
      <c r="J27" s="40"/>
      <c r="K27" s="40"/>
      <c r="L27" s="40"/>
      <c r="M27" s="40"/>
      <c r="N27" s="40"/>
      <c r="O27" s="40"/>
      <c r="P27" s="40"/>
      <c r="Q27" s="40"/>
      <c r="R27" s="40"/>
      <c r="S27" s="40"/>
      <c r="T27" s="40"/>
      <c r="U27" s="40"/>
      <c r="V27" s="40"/>
      <c r="W27" s="40"/>
      <c r="X27" s="92"/>
    </row>
    <row r="28" spans="1:24" s="99" customFormat="1" ht="18.75" customHeight="1" x14ac:dyDescent="0.25">
      <c r="A28" s="102" t="s">
        <v>399</v>
      </c>
      <c r="B28" s="95" t="s">
        <v>170</v>
      </c>
      <c r="C28" s="97">
        <v>50</v>
      </c>
      <c r="D28" s="97">
        <v>39</v>
      </c>
      <c r="E28" s="97">
        <f>C28-D28</f>
        <v>11</v>
      </c>
      <c r="F28" s="97">
        <v>0</v>
      </c>
      <c r="G28" s="97">
        <v>0</v>
      </c>
      <c r="H28" s="97">
        <v>47</v>
      </c>
      <c r="I28" s="97">
        <f>C28-H28</f>
        <v>3</v>
      </c>
      <c r="J28" s="97">
        <v>0</v>
      </c>
      <c r="K28" s="97">
        <v>0</v>
      </c>
      <c r="L28" s="97">
        <v>40</v>
      </c>
      <c r="M28" s="97">
        <f>C28-L28</f>
        <v>10</v>
      </c>
      <c r="N28" s="97">
        <v>0</v>
      </c>
      <c r="O28" s="97">
        <v>0</v>
      </c>
      <c r="P28" s="97">
        <v>50</v>
      </c>
      <c r="Q28" s="97">
        <f>C28-P28</f>
        <v>0</v>
      </c>
      <c r="R28" s="97">
        <v>0</v>
      </c>
      <c r="S28" s="97">
        <v>0</v>
      </c>
      <c r="T28" s="97">
        <v>46</v>
      </c>
      <c r="U28" s="97">
        <f>C28-T28</f>
        <v>4</v>
      </c>
      <c r="V28" s="97">
        <v>0</v>
      </c>
      <c r="W28" s="97">
        <v>0</v>
      </c>
      <c r="X28" s="98">
        <v>494</v>
      </c>
    </row>
    <row r="29" spans="1:24" ht="27.75" customHeight="1" x14ac:dyDescent="0.25">
      <c r="A29" s="40"/>
      <c r="B29" s="149" t="s">
        <v>172</v>
      </c>
      <c r="C29" s="169"/>
      <c r="D29" s="4">
        <f>D28/C28*100</f>
        <v>78</v>
      </c>
      <c r="E29" s="4">
        <f>E28/C28*100</f>
        <v>22</v>
      </c>
      <c r="F29" s="4">
        <f t="shared" ref="F29:Q29" si="21">F28/E28*100</f>
        <v>0</v>
      </c>
      <c r="G29" s="4">
        <v>0</v>
      </c>
      <c r="H29" s="4">
        <f>H28/C28*100</f>
        <v>94</v>
      </c>
      <c r="I29" s="4">
        <f>I28/C28*100</f>
        <v>6</v>
      </c>
      <c r="J29" s="4">
        <f t="shared" si="21"/>
        <v>0</v>
      </c>
      <c r="K29" s="4">
        <v>0</v>
      </c>
      <c r="L29" s="4">
        <f>L28/C28*100</f>
        <v>80</v>
      </c>
      <c r="M29" s="4">
        <f>M28/C28*100</f>
        <v>20</v>
      </c>
      <c r="N29" s="4">
        <f t="shared" si="21"/>
        <v>0</v>
      </c>
      <c r="O29" s="4">
        <v>0</v>
      </c>
      <c r="P29" s="4">
        <f>P28/C28*100</f>
        <v>100</v>
      </c>
      <c r="Q29" s="4">
        <f t="shared" si="21"/>
        <v>0</v>
      </c>
      <c r="R29" s="4">
        <v>0</v>
      </c>
      <c r="S29" s="4">
        <v>0</v>
      </c>
      <c r="T29" s="4">
        <f>T28/C28*100</f>
        <v>92</v>
      </c>
      <c r="U29" s="4">
        <f>U28/C28*100</f>
        <v>8</v>
      </c>
      <c r="V29" s="4">
        <v>0</v>
      </c>
      <c r="W29" s="4">
        <v>0</v>
      </c>
      <c r="X29" s="92"/>
    </row>
    <row r="30" spans="1:24" ht="30.75" customHeight="1" x14ac:dyDescent="0.25">
      <c r="A30" s="40">
        <v>7</v>
      </c>
      <c r="B30" s="167" t="s">
        <v>390</v>
      </c>
      <c r="C30" s="168"/>
      <c r="D30" s="40"/>
      <c r="E30" s="40"/>
      <c r="F30" s="40"/>
      <c r="G30" s="40"/>
      <c r="H30" s="40"/>
      <c r="I30" s="40"/>
      <c r="J30" s="40"/>
      <c r="K30" s="40"/>
      <c r="L30" s="40"/>
      <c r="M30" s="40"/>
      <c r="N30" s="40"/>
      <c r="O30" s="40"/>
      <c r="P30" s="40"/>
      <c r="Q30" s="40"/>
      <c r="R30" s="40"/>
      <c r="S30" s="40"/>
      <c r="T30" s="40"/>
      <c r="U30" s="40"/>
      <c r="V30" s="40"/>
      <c r="W30" s="40"/>
      <c r="X30" s="92"/>
    </row>
    <row r="31" spans="1:24" s="99" customFormat="1" ht="18.75" customHeight="1" x14ac:dyDescent="0.25">
      <c r="A31" s="102" t="s">
        <v>398</v>
      </c>
      <c r="B31" s="95" t="s">
        <v>170</v>
      </c>
      <c r="C31" s="97">
        <v>57</v>
      </c>
      <c r="D31" s="97">
        <v>48</v>
      </c>
      <c r="E31" s="97">
        <f>C31-D31</f>
        <v>9</v>
      </c>
      <c r="F31" s="97">
        <v>0</v>
      </c>
      <c r="G31" s="97">
        <v>0</v>
      </c>
      <c r="H31" s="97">
        <v>47</v>
      </c>
      <c r="I31" s="97">
        <f>C31-H31</f>
        <v>10</v>
      </c>
      <c r="J31" s="97">
        <v>0</v>
      </c>
      <c r="K31" s="97">
        <v>0</v>
      </c>
      <c r="L31" s="97">
        <v>52</v>
      </c>
      <c r="M31" s="97">
        <f>C31-L31</f>
        <v>5</v>
      </c>
      <c r="N31" s="97">
        <v>0</v>
      </c>
      <c r="O31" s="97">
        <v>0</v>
      </c>
      <c r="P31" s="97">
        <v>56</v>
      </c>
      <c r="Q31" s="97">
        <f>C31-P31</f>
        <v>1</v>
      </c>
      <c r="R31" s="97">
        <v>0</v>
      </c>
      <c r="S31" s="97">
        <v>0</v>
      </c>
      <c r="T31" s="97">
        <v>51</v>
      </c>
      <c r="U31" s="97">
        <f>C31-T31</f>
        <v>6</v>
      </c>
      <c r="V31" s="97">
        <v>0</v>
      </c>
      <c r="W31" s="97">
        <v>0</v>
      </c>
      <c r="X31" s="98">
        <v>575</v>
      </c>
    </row>
    <row r="32" spans="1:24" ht="28.5" customHeight="1" x14ac:dyDescent="0.25">
      <c r="A32" s="40"/>
      <c r="B32" s="149" t="s">
        <v>172</v>
      </c>
      <c r="C32" s="169"/>
      <c r="D32" s="4">
        <f>D31/C31*100</f>
        <v>84.210526315789465</v>
      </c>
      <c r="E32" s="4">
        <f>E31/C31*100</f>
        <v>15.789473684210526</v>
      </c>
      <c r="F32" s="4">
        <f t="shared" ref="F32:V32" si="22">F31/E31*100</f>
        <v>0</v>
      </c>
      <c r="G32" s="4">
        <v>0</v>
      </c>
      <c r="H32" s="4">
        <f>H31/C31*100</f>
        <v>82.456140350877192</v>
      </c>
      <c r="I32" s="4">
        <f>I31/C31*100</f>
        <v>17.543859649122805</v>
      </c>
      <c r="J32" s="4">
        <v>0</v>
      </c>
      <c r="K32" s="4">
        <v>0</v>
      </c>
      <c r="L32" s="4">
        <f>L31/C31*100</f>
        <v>91.228070175438589</v>
      </c>
      <c r="M32" s="4">
        <f>M31/C31*100</f>
        <v>8.7719298245614024</v>
      </c>
      <c r="N32" s="4">
        <f t="shared" si="22"/>
        <v>0</v>
      </c>
      <c r="O32" s="4">
        <v>0</v>
      </c>
      <c r="P32" s="4">
        <f>P31/C31*100</f>
        <v>98.245614035087712</v>
      </c>
      <c r="Q32" s="4">
        <f t="shared" si="22"/>
        <v>1.7857142857142856</v>
      </c>
      <c r="R32" s="4">
        <v>0</v>
      </c>
      <c r="S32" s="4">
        <v>0</v>
      </c>
      <c r="T32" s="4">
        <f>T31/C31*100</f>
        <v>89.473684210526315</v>
      </c>
      <c r="U32" s="4">
        <f>U31/C31*100</f>
        <v>10.526315789473683</v>
      </c>
      <c r="V32" s="4">
        <f t="shared" si="22"/>
        <v>0</v>
      </c>
      <c r="W32" s="4">
        <v>0</v>
      </c>
      <c r="X32" s="92"/>
    </row>
    <row r="33" spans="1:24" ht="27.75" customHeight="1" x14ac:dyDescent="0.25">
      <c r="A33" s="38">
        <v>8</v>
      </c>
      <c r="B33" s="167" t="s">
        <v>391</v>
      </c>
      <c r="C33" s="168"/>
      <c r="D33" s="40"/>
      <c r="E33" s="40"/>
      <c r="F33" s="40"/>
      <c r="G33" s="40"/>
      <c r="H33" s="40"/>
      <c r="I33" s="40"/>
      <c r="J33" s="40"/>
      <c r="K33" s="40"/>
      <c r="L33" s="40"/>
      <c r="M33" s="40"/>
      <c r="N33" s="40"/>
      <c r="O33" s="40"/>
      <c r="P33" s="40"/>
      <c r="Q33" s="40"/>
      <c r="R33" s="40"/>
      <c r="S33" s="40"/>
      <c r="T33" s="40"/>
      <c r="U33" s="40"/>
      <c r="V33" s="40"/>
      <c r="W33" s="40"/>
      <c r="X33" s="92"/>
    </row>
    <row r="34" spans="1:24" s="101" customFormat="1" ht="15" x14ac:dyDescent="0.25">
      <c r="A34" s="95"/>
      <c r="B34" s="95" t="s">
        <v>170</v>
      </c>
      <c r="C34" s="97">
        <v>60</v>
      </c>
      <c r="D34" s="97">
        <v>55</v>
      </c>
      <c r="E34" s="97">
        <f>C34-D34</f>
        <v>5</v>
      </c>
      <c r="F34" s="97">
        <v>0</v>
      </c>
      <c r="G34" s="97">
        <v>0</v>
      </c>
      <c r="H34" s="97">
        <v>60</v>
      </c>
      <c r="I34" s="97">
        <f>C34-H34</f>
        <v>0</v>
      </c>
      <c r="J34" s="97">
        <v>0</v>
      </c>
      <c r="K34" s="97">
        <v>0</v>
      </c>
      <c r="L34" s="97">
        <v>55</v>
      </c>
      <c r="M34" s="97">
        <f>C34-L34</f>
        <v>5</v>
      </c>
      <c r="N34" s="97">
        <v>0</v>
      </c>
      <c r="O34" s="97">
        <v>0</v>
      </c>
      <c r="P34" s="97">
        <v>60</v>
      </c>
      <c r="Q34" s="97">
        <v>0</v>
      </c>
      <c r="R34" s="97">
        <v>0</v>
      </c>
      <c r="S34" s="97">
        <v>0</v>
      </c>
      <c r="T34" s="97">
        <v>57</v>
      </c>
      <c r="U34" s="97">
        <f>C34-T34</f>
        <v>3</v>
      </c>
      <c r="V34" s="97">
        <v>0</v>
      </c>
      <c r="W34" s="97">
        <v>0</v>
      </c>
      <c r="X34" s="100">
        <v>536</v>
      </c>
    </row>
    <row r="35" spans="1:24" s="85" customFormat="1" ht="15" x14ac:dyDescent="0.25">
      <c r="A35" s="76"/>
      <c r="B35" s="149" t="s">
        <v>172</v>
      </c>
      <c r="C35" s="169"/>
      <c r="D35" s="4">
        <f>D34/C34*100</f>
        <v>91.666666666666657</v>
      </c>
      <c r="E35" s="4">
        <f>E34/C34*100</f>
        <v>8.3333333333333321</v>
      </c>
      <c r="F35" s="4">
        <f t="shared" ref="F35:V35" si="23">F34/E34*100</f>
        <v>0</v>
      </c>
      <c r="G35" s="4">
        <v>0</v>
      </c>
      <c r="H35" s="4">
        <f>H34/C34*100</f>
        <v>100</v>
      </c>
      <c r="I35" s="4">
        <f t="shared" si="23"/>
        <v>0</v>
      </c>
      <c r="J35" s="4">
        <v>0</v>
      </c>
      <c r="K35" s="4">
        <v>0</v>
      </c>
      <c r="L35" s="4">
        <f>L34/C34*100</f>
        <v>91.666666666666657</v>
      </c>
      <c r="M35" s="4">
        <f>M34/C34*100</f>
        <v>8.3333333333333321</v>
      </c>
      <c r="N35" s="4">
        <f t="shared" si="23"/>
        <v>0</v>
      </c>
      <c r="O35" s="4">
        <v>0</v>
      </c>
      <c r="P35" s="4">
        <f>P34/C34*100</f>
        <v>100</v>
      </c>
      <c r="Q35" s="4">
        <f t="shared" si="23"/>
        <v>0</v>
      </c>
      <c r="R35" s="4">
        <v>0</v>
      </c>
      <c r="S35" s="4">
        <v>0</v>
      </c>
      <c r="T35" s="4">
        <f>T34/C34*100</f>
        <v>95</v>
      </c>
      <c r="U35" s="4">
        <f>U34/C34*100</f>
        <v>5</v>
      </c>
      <c r="V35" s="4">
        <f t="shared" si="23"/>
        <v>0</v>
      </c>
      <c r="W35" s="4">
        <v>0</v>
      </c>
      <c r="X35" s="5"/>
    </row>
    <row r="36" spans="1:24" ht="29.25" customHeight="1" x14ac:dyDescent="0.25">
      <c r="A36" s="38">
        <v>9</v>
      </c>
      <c r="B36" s="167" t="s">
        <v>392</v>
      </c>
      <c r="C36" s="168"/>
      <c r="D36" s="40"/>
      <c r="E36" s="40"/>
      <c r="F36" s="40"/>
      <c r="G36" s="40"/>
      <c r="H36" s="40"/>
      <c r="I36" s="40"/>
      <c r="J36" s="40"/>
      <c r="K36" s="40"/>
      <c r="L36" s="40"/>
      <c r="M36" s="40"/>
      <c r="N36" s="40"/>
      <c r="O36" s="40"/>
      <c r="P36" s="40"/>
      <c r="Q36" s="40"/>
      <c r="R36" s="40"/>
      <c r="S36" s="40"/>
      <c r="T36" s="40"/>
      <c r="U36" s="40"/>
      <c r="V36" s="40"/>
      <c r="W36" s="40"/>
      <c r="X36" s="92"/>
    </row>
    <row r="37" spans="1:24" s="99" customFormat="1" ht="21" customHeight="1" x14ac:dyDescent="0.25">
      <c r="A37" s="94" t="s">
        <v>398</v>
      </c>
      <c r="B37" s="95" t="s">
        <v>170</v>
      </c>
      <c r="C37" s="96">
        <v>30</v>
      </c>
      <c r="D37" s="97">
        <v>23</v>
      </c>
      <c r="E37" s="97">
        <f>C37-D37</f>
        <v>7</v>
      </c>
      <c r="F37" s="97"/>
      <c r="G37" s="97">
        <v>0</v>
      </c>
      <c r="H37" s="97">
        <v>25</v>
      </c>
      <c r="I37" s="97">
        <f>C37-H37</f>
        <v>5</v>
      </c>
      <c r="J37" s="97"/>
      <c r="K37" s="97"/>
      <c r="L37" s="97">
        <v>15</v>
      </c>
      <c r="M37" s="97">
        <f>C37-L37</f>
        <v>15</v>
      </c>
      <c r="N37" s="97"/>
      <c r="O37" s="97">
        <v>0</v>
      </c>
      <c r="P37" s="97">
        <v>29</v>
      </c>
      <c r="Q37" s="97"/>
      <c r="R37" s="97"/>
      <c r="S37" s="97"/>
      <c r="T37" s="97">
        <v>24</v>
      </c>
      <c r="U37" s="97">
        <f>C37-T37</f>
        <v>6</v>
      </c>
      <c r="V37" s="97"/>
      <c r="W37" s="97"/>
      <c r="X37" s="98">
        <v>242</v>
      </c>
    </row>
    <row r="38" spans="1:24" x14ac:dyDescent="0.25">
      <c r="A38" s="39"/>
      <c r="B38" s="149" t="s">
        <v>172</v>
      </c>
      <c r="C38" s="169"/>
      <c r="D38" s="87">
        <f>D37/C37*100</f>
        <v>76.666666666666671</v>
      </c>
      <c r="E38" s="87">
        <f>E37/C37*100</f>
        <v>23.333333333333332</v>
      </c>
      <c r="F38" s="87">
        <f t="shared" ref="F38:Q38" si="24">F37/E37*100</f>
        <v>0</v>
      </c>
      <c r="G38" s="87">
        <f>G37/C37*100</f>
        <v>0</v>
      </c>
      <c r="H38" s="87">
        <f>H37/C37*100</f>
        <v>83.333333333333343</v>
      </c>
      <c r="I38" s="87">
        <f>I37/C37*100</f>
        <v>16.666666666666664</v>
      </c>
      <c r="J38" s="87">
        <f t="shared" si="24"/>
        <v>0</v>
      </c>
      <c r="K38" s="87">
        <v>0</v>
      </c>
      <c r="L38" s="87">
        <f>L37/C37*100</f>
        <v>50</v>
      </c>
      <c r="M38" s="87">
        <f>M37/C37*100</f>
        <v>50</v>
      </c>
      <c r="N38" s="87">
        <f t="shared" si="24"/>
        <v>0</v>
      </c>
      <c r="O38" s="87">
        <v>0</v>
      </c>
      <c r="P38" s="87">
        <f>P37/C37*100</f>
        <v>96.666666666666671</v>
      </c>
      <c r="Q38" s="87">
        <f t="shared" si="24"/>
        <v>0</v>
      </c>
      <c r="R38" s="87">
        <v>0</v>
      </c>
      <c r="S38" s="87">
        <v>0</v>
      </c>
      <c r="T38" s="87">
        <f>T37/C37*100</f>
        <v>80</v>
      </c>
      <c r="U38" s="87">
        <f>U37/C37*100</f>
        <v>20</v>
      </c>
      <c r="V38" s="87">
        <f t="shared" ref="V38" si="25">V37/U37*100</f>
        <v>0</v>
      </c>
      <c r="W38" s="87">
        <v>0</v>
      </c>
      <c r="X38" s="92"/>
    </row>
    <row r="39" spans="1:24" ht="27.75" customHeight="1" x14ac:dyDescent="0.25">
      <c r="A39" s="39">
        <v>10</v>
      </c>
      <c r="B39" s="167" t="s">
        <v>393</v>
      </c>
      <c r="C39" s="168"/>
      <c r="D39" s="40"/>
      <c r="E39" s="40"/>
      <c r="F39" s="40"/>
      <c r="G39" s="40"/>
      <c r="H39" s="40"/>
      <c r="I39" s="40"/>
      <c r="J39" s="40"/>
      <c r="K39" s="40"/>
      <c r="L39" s="40"/>
      <c r="M39" s="40"/>
      <c r="N39" s="40"/>
      <c r="O39" s="40"/>
      <c r="P39" s="40"/>
      <c r="Q39" s="40"/>
      <c r="R39" s="40"/>
      <c r="S39" s="40"/>
      <c r="T39" s="40"/>
      <c r="U39" s="40"/>
      <c r="V39" s="40"/>
      <c r="W39" s="40"/>
      <c r="X39" s="92"/>
    </row>
    <row r="40" spans="1:24" s="99" customFormat="1" x14ac:dyDescent="0.25">
      <c r="A40" s="94" t="s">
        <v>398</v>
      </c>
      <c r="B40" s="95" t="s">
        <v>170</v>
      </c>
      <c r="C40" s="96">
        <v>31</v>
      </c>
      <c r="D40" s="97">
        <v>16</v>
      </c>
      <c r="E40" s="97">
        <f>C40-D40</f>
        <v>15</v>
      </c>
      <c r="F40" s="97">
        <v>0</v>
      </c>
      <c r="G40" s="97">
        <v>0</v>
      </c>
      <c r="H40" s="97">
        <v>23</v>
      </c>
      <c r="I40" s="97">
        <f>C40-H40</f>
        <v>8</v>
      </c>
      <c r="J40" s="97">
        <v>4</v>
      </c>
      <c r="K40" s="97">
        <v>1</v>
      </c>
      <c r="L40" s="97">
        <v>0</v>
      </c>
      <c r="M40" s="97">
        <v>6</v>
      </c>
      <c r="N40" s="97">
        <f>C40-M40</f>
        <v>25</v>
      </c>
      <c r="O40" s="97">
        <v>0</v>
      </c>
      <c r="P40" s="97">
        <v>28</v>
      </c>
      <c r="Q40" s="97">
        <f>C40-P40</f>
        <v>3</v>
      </c>
      <c r="R40" s="97">
        <v>0</v>
      </c>
      <c r="S40" s="97">
        <v>0</v>
      </c>
      <c r="T40" s="97">
        <v>19</v>
      </c>
      <c r="U40" s="97">
        <f>C40-T40-V40</f>
        <v>11</v>
      </c>
      <c r="V40" s="97">
        <v>1</v>
      </c>
      <c r="W40" s="97">
        <v>0</v>
      </c>
      <c r="X40" s="98">
        <v>296</v>
      </c>
    </row>
    <row r="41" spans="1:24" x14ac:dyDescent="0.25">
      <c r="A41" s="39"/>
      <c r="B41" s="149" t="s">
        <v>172</v>
      </c>
      <c r="C41" s="169"/>
      <c r="D41" s="87">
        <f>D40/C40*100</f>
        <v>51.612903225806448</v>
      </c>
      <c r="E41" s="87">
        <f t="shared" ref="E41:U41" si="26">E40/D40*100</f>
        <v>93.75</v>
      </c>
      <c r="F41" s="87">
        <f t="shared" si="26"/>
        <v>0</v>
      </c>
      <c r="G41" s="87">
        <v>0</v>
      </c>
      <c r="H41" s="87">
        <f>H40/C40*100</f>
        <v>74.193548387096769</v>
      </c>
      <c r="I41" s="87">
        <f t="shared" si="26"/>
        <v>34.782608695652172</v>
      </c>
      <c r="J41" s="87">
        <f t="shared" si="26"/>
        <v>50</v>
      </c>
      <c r="K41" s="87">
        <f t="shared" si="26"/>
        <v>25</v>
      </c>
      <c r="L41" s="87">
        <f t="shared" si="26"/>
        <v>0</v>
      </c>
      <c r="M41" s="87">
        <f>M40/C40*100</f>
        <v>19.35483870967742</v>
      </c>
      <c r="N41" s="87">
        <f t="shared" si="26"/>
        <v>416.66666666666669</v>
      </c>
      <c r="O41" s="87">
        <f t="shared" si="26"/>
        <v>0</v>
      </c>
      <c r="P41" s="87">
        <f>P40/C40*100</f>
        <v>90.322580645161281</v>
      </c>
      <c r="Q41" s="87">
        <f t="shared" si="26"/>
        <v>10.714285714285714</v>
      </c>
      <c r="R41" s="87">
        <f t="shared" si="26"/>
        <v>0</v>
      </c>
      <c r="S41" s="87">
        <v>0</v>
      </c>
      <c r="T41" s="87">
        <f>T40/C40*100</f>
        <v>61.29032258064516</v>
      </c>
      <c r="U41" s="87">
        <f t="shared" si="26"/>
        <v>57.894736842105267</v>
      </c>
      <c r="V41" s="87">
        <v>0</v>
      </c>
      <c r="W41" s="87">
        <v>0</v>
      </c>
      <c r="X41" s="92"/>
    </row>
    <row r="42" spans="1:24" ht="26.25" customHeight="1" x14ac:dyDescent="0.25">
      <c r="A42" s="39">
        <v>11</v>
      </c>
      <c r="B42" s="167" t="s">
        <v>394</v>
      </c>
      <c r="C42" s="168"/>
      <c r="D42" s="40"/>
      <c r="E42" s="40"/>
      <c r="F42" s="40"/>
      <c r="G42" s="40"/>
      <c r="H42" s="40"/>
      <c r="I42" s="40"/>
      <c r="J42" s="40"/>
      <c r="K42" s="40"/>
      <c r="L42" s="40"/>
      <c r="M42" s="40"/>
      <c r="N42" s="40"/>
      <c r="O42" s="40"/>
      <c r="P42" s="40"/>
      <c r="Q42" s="40"/>
      <c r="R42" s="40"/>
      <c r="S42" s="40"/>
      <c r="T42" s="40"/>
      <c r="U42" s="40"/>
      <c r="V42" s="40"/>
      <c r="W42" s="40"/>
      <c r="X42" s="92"/>
    </row>
    <row r="43" spans="1:24" s="99" customFormat="1" ht="15.75" customHeight="1" x14ac:dyDescent="0.25">
      <c r="A43" s="94" t="s">
        <v>398</v>
      </c>
      <c r="B43" s="95" t="s">
        <v>170</v>
      </c>
      <c r="C43" s="96">
        <v>45</v>
      </c>
      <c r="D43" s="97">
        <v>21</v>
      </c>
      <c r="E43" s="97">
        <f>C43-D43</f>
        <v>24</v>
      </c>
      <c r="F43" s="97">
        <v>0</v>
      </c>
      <c r="G43" s="97">
        <v>0</v>
      </c>
      <c r="H43" s="97">
        <v>45</v>
      </c>
      <c r="I43" s="97">
        <f>C43-H43</f>
        <v>0</v>
      </c>
      <c r="J43" s="97">
        <v>0</v>
      </c>
      <c r="K43" s="97">
        <v>0</v>
      </c>
      <c r="L43" s="97">
        <v>45</v>
      </c>
      <c r="M43" s="97">
        <f>C43-L43</f>
        <v>0</v>
      </c>
      <c r="N43" s="97">
        <v>0</v>
      </c>
      <c r="O43" s="97">
        <v>0</v>
      </c>
      <c r="P43" s="97">
        <v>45</v>
      </c>
      <c r="Q43" s="97">
        <f>C43-P43</f>
        <v>0</v>
      </c>
      <c r="R43" s="97">
        <v>0</v>
      </c>
      <c r="S43" s="97">
        <v>0</v>
      </c>
      <c r="T43" s="97">
        <v>45</v>
      </c>
      <c r="U43" s="97">
        <f>C43-T43</f>
        <v>0</v>
      </c>
      <c r="V43" s="97">
        <v>0</v>
      </c>
      <c r="W43" s="97">
        <v>0</v>
      </c>
      <c r="X43" s="98">
        <v>582</v>
      </c>
    </row>
    <row r="44" spans="1:24" ht="15.75" customHeight="1" x14ac:dyDescent="0.25">
      <c r="A44" s="39"/>
      <c r="B44" s="149" t="s">
        <v>172</v>
      </c>
      <c r="C44" s="169"/>
      <c r="D44" s="87">
        <f>D43/C43*100</f>
        <v>46.666666666666664</v>
      </c>
      <c r="E44" s="87">
        <f>E43/C43*100</f>
        <v>53.333333333333336</v>
      </c>
      <c r="F44" s="87">
        <f t="shared" ref="F44:U44" si="27">F43/E43*100</f>
        <v>0</v>
      </c>
      <c r="G44" s="87">
        <v>0</v>
      </c>
      <c r="H44" s="87">
        <f>H43/C43*100</f>
        <v>100</v>
      </c>
      <c r="I44" s="87">
        <f t="shared" si="27"/>
        <v>0</v>
      </c>
      <c r="J44" s="87">
        <f>J43/C43*100</f>
        <v>0</v>
      </c>
      <c r="K44" s="87">
        <v>0</v>
      </c>
      <c r="L44" s="87">
        <f>L43/C43*100</f>
        <v>100</v>
      </c>
      <c r="M44" s="87">
        <f t="shared" si="27"/>
        <v>0</v>
      </c>
      <c r="N44" s="87">
        <f>N43/C43*100</f>
        <v>0</v>
      </c>
      <c r="O44" s="87">
        <v>0</v>
      </c>
      <c r="P44" s="87">
        <f>P43/C43*100</f>
        <v>100</v>
      </c>
      <c r="Q44" s="87">
        <f t="shared" si="27"/>
        <v>0</v>
      </c>
      <c r="R44" s="87">
        <f>R43/C43*100</f>
        <v>0</v>
      </c>
      <c r="S44" s="87">
        <v>0</v>
      </c>
      <c r="T44" s="87">
        <f>T43/C43*100</f>
        <v>100</v>
      </c>
      <c r="U44" s="87">
        <f t="shared" si="27"/>
        <v>0</v>
      </c>
      <c r="V44" s="87">
        <f>V43/T43*100</f>
        <v>0</v>
      </c>
      <c r="W44" s="87">
        <v>0</v>
      </c>
      <c r="X44" s="92"/>
    </row>
    <row r="45" spans="1:24" ht="34.5" customHeight="1" x14ac:dyDescent="0.25">
      <c r="A45" s="39">
        <v>12</v>
      </c>
      <c r="B45" s="167" t="s">
        <v>395</v>
      </c>
      <c r="C45" s="168"/>
      <c r="D45" s="40"/>
      <c r="E45" s="40"/>
      <c r="F45" s="40"/>
      <c r="G45" s="40"/>
      <c r="H45" s="40"/>
      <c r="I45" s="40"/>
      <c r="J45" s="40"/>
      <c r="K45" s="40"/>
      <c r="L45" s="40"/>
      <c r="M45" s="40"/>
      <c r="N45" s="40"/>
      <c r="O45" s="40"/>
      <c r="P45" s="40"/>
      <c r="Q45" s="40"/>
      <c r="R45" s="40"/>
      <c r="S45" s="40"/>
      <c r="T45" s="40"/>
      <c r="U45" s="40"/>
      <c r="V45" s="40"/>
      <c r="W45" s="40"/>
      <c r="X45" s="92"/>
    </row>
    <row r="46" spans="1:24" s="99" customFormat="1" ht="15.75" customHeight="1" x14ac:dyDescent="0.25">
      <c r="A46" s="94" t="s">
        <v>399</v>
      </c>
      <c r="B46" s="95" t="s">
        <v>170</v>
      </c>
      <c r="C46" s="96">
        <v>30</v>
      </c>
      <c r="D46" s="97">
        <v>23</v>
      </c>
      <c r="E46" s="97">
        <f>C46-D46</f>
        <v>7</v>
      </c>
      <c r="F46" s="97">
        <v>0</v>
      </c>
      <c r="G46" s="97">
        <v>0</v>
      </c>
      <c r="H46" s="97">
        <v>26</v>
      </c>
      <c r="I46" s="97">
        <f>C46-H46</f>
        <v>4</v>
      </c>
      <c r="J46" s="97">
        <v>0</v>
      </c>
      <c r="K46" s="97">
        <v>0</v>
      </c>
      <c r="L46" s="97">
        <v>18</v>
      </c>
      <c r="M46" s="97">
        <f>C46-L46</f>
        <v>12</v>
      </c>
      <c r="N46" s="97">
        <v>0</v>
      </c>
      <c r="O46" s="97">
        <v>0</v>
      </c>
      <c r="P46" s="97">
        <v>30</v>
      </c>
      <c r="Q46" s="97">
        <f>C46-P46</f>
        <v>0</v>
      </c>
      <c r="R46" s="97">
        <v>0</v>
      </c>
      <c r="S46" s="97">
        <v>0</v>
      </c>
      <c r="T46" s="97">
        <v>22</v>
      </c>
      <c r="U46" s="97">
        <f>C46-T46</f>
        <v>8</v>
      </c>
      <c r="V46" s="97">
        <v>0</v>
      </c>
      <c r="W46" s="97">
        <v>0</v>
      </c>
      <c r="X46" s="98">
        <v>230</v>
      </c>
    </row>
    <row r="47" spans="1:24" ht="15.75" customHeight="1" x14ac:dyDescent="0.25">
      <c r="A47" s="39"/>
      <c r="B47" s="149" t="s">
        <v>172</v>
      </c>
      <c r="C47" s="169"/>
      <c r="D47" s="87">
        <f>D46/C46*100</f>
        <v>76.666666666666671</v>
      </c>
      <c r="E47" s="87">
        <f t="shared" ref="E47:V47" si="28">E46/D46*100</f>
        <v>30.434782608695656</v>
      </c>
      <c r="F47" s="87">
        <f t="shared" si="28"/>
        <v>0</v>
      </c>
      <c r="G47" s="87">
        <v>0</v>
      </c>
      <c r="H47" s="87">
        <f>H46/C46*100</f>
        <v>86.666666666666671</v>
      </c>
      <c r="I47" s="87">
        <f t="shared" si="28"/>
        <v>15.384615384615385</v>
      </c>
      <c r="J47" s="87">
        <f t="shared" si="28"/>
        <v>0</v>
      </c>
      <c r="K47" s="87">
        <v>0</v>
      </c>
      <c r="L47" s="87">
        <f>L46/C46*100</f>
        <v>60</v>
      </c>
      <c r="M47" s="87">
        <f t="shared" si="28"/>
        <v>66.666666666666657</v>
      </c>
      <c r="N47" s="87">
        <f t="shared" si="28"/>
        <v>0</v>
      </c>
      <c r="O47" s="87">
        <v>0</v>
      </c>
      <c r="P47" s="87">
        <f>P46/C46*100</f>
        <v>100</v>
      </c>
      <c r="Q47" s="87">
        <f t="shared" si="28"/>
        <v>0</v>
      </c>
      <c r="R47" s="87">
        <v>0</v>
      </c>
      <c r="S47" s="87">
        <v>0</v>
      </c>
      <c r="T47" s="87">
        <f>T46/C46*100</f>
        <v>73.333333333333329</v>
      </c>
      <c r="U47" s="87">
        <f>U46/C46*100</f>
        <v>26.666666666666668</v>
      </c>
      <c r="V47" s="87">
        <f t="shared" si="28"/>
        <v>0</v>
      </c>
      <c r="W47" s="87">
        <v>0</v>
      </c>
      <c r="X47" s="92"/>
    </row>
    <row r="48" spans="1:24" ht="27.75" customHeight="1" x14ac:dyDescent="0.25">
      <c r="A48" s="39">
        <v>13</v>
      </c>
      <c r="B48" s="167" t="s">
        <v>203</v>
      </c>
      <c r="C48" s="168"/>
      <c r="D48" s="40"/>
      <c r="E48" s="40"/>
      <c r="F48" s="40"/>
      <c r="G48" s="40"/>
      <c r="H48" s="40"/>
      <c r="I48" s="40"/>
      <c r="J48" s="40"/>
      <c r="K48" s="40"/>
      <c r="L48" s="40"/>
      <c r="M48" s="40"/>
      <c r="N48" s="40"/>
      <c r="O48" s="40"/>
      <c r="P48" s="40"/>
      <c r="Q48" s="40"/>
      <c r="R48" s="40"/>
      <c r="S48" s="40"/>
      <c r="T48" s="40"/>
      <c r="U48" s="40"/>
      <c r="V48" s="40"/>
      <c r="W48" s="40"/>
      <c r="X48" s="92"/>
    </row>
    <row r="49" spans="1:24" s="99" customFormat="1" ht="15.75" customHeight="1" x14ac:dyDescent="0.25">
      <c r="A49" s="94" t="s">
        <v>398</v>
      </c>
      <c r="B49" s="95" t="s">
        <v>170</v>
      </c>
      <c r="C49" s="96">
        <v>10</v>
      </c>
      <c r="D49" s="97">
        <v>9</v>
      </c>
      <c r="E49" s="97">
        <f>C49-D49</f>
        <v>1</v>
      </c>
      <c r="F49" s="97"/>
      <c r="G49" s="97"/>
      <c r="H49" s="97">
        <v>9</v>
      </c>
      <c r="I49" s="97">
        <f>C49-H49</f>
        <v>1</v>
      </c>
      <c r="J49" s="97">
        <v>0</v>
      </c>
      <c r="K49" s="97">
        <v>0</v>
      </c>
      <c r="L49" s="97">
        <v>6</v>
      </c>
      <c r="M49" s="97">
        <f>C49-L49</f>
        <v>4</v>
      </c>
      <c r="N49" s="97"/>
      <c r="O49" s="97">
        <v>0</v>
      </c>
      <c r="P49" s="97">
        <v>10</v>
      </c>
      <c r="Q49" s="97">
        <f>C49-P49</f>
        <v>0</v>
      </c>
      <c r="R49" s="97"/>
      <c r="S49" s="97"/>
      <c r="T49" s="97">
        <v>8</v>
      </c>
      <c r="U49" s="97">
        <f>C49-T49</f>
        <v>2</v>
      </c>
      <c r="V49" s="97"/>
      <c r="W49" s="97"/>
      <c r="X49" s="98">
        <v>66</v>
      </c>
    </row>
    <row r="50" spans="1:24" ht="15.75" customHeight="1" x14ac:dyDescent="0.25">
      <c r="A50" s="39"/>
      <c r="B50" s="149" t="s">
        <v>172</v>
      </c>
      <c r="C50" s="169"/>
      <c r="D50" s="87">
        <f>D49/C49*100</f>
        <v>90</v>
      </c>
      <c r="E50" s="87">
        <f>E49/C49*100</f>
        <v>10</v>
      </c>
      <c r="F50" s="87">
        <f t="shared" ref="F50:V50" si="29">F49/E49*100</f>
        <v>0</v>
      </c>
      <c r="G50" s="87">
        <v>0</v>
      </c>
      <c r="H50" s="87">
        <f>H49/C49*100</f>
        <v>90</v>
      </c>
      <c r="I50" s="87">
        <f>I49/C49*100</f>
        <v>10</v>
      </c>
      <c r="J50" s="87">
        <f t="shared" si="29"/>
        <v>0</v>
      </c>
      <c r="K50" s="87">
        <v>0</v>
      </c>
      <c r="L50" s="87">
        <f>L49/C49*100</f>
        <v>60</v>
      </c>
      <c r="M50" s="87">
        <f>M49/C49*100</f>
        <v>40</v>
      </c>
      <c r="N50" s="87">
        <f t="shared" si="29"/>
        <v>0</v>
      </c>
      <c r="O50" s="87">
        <v>0</v>
      </c>
      <c r="P50" s="87">
        <f>P49/C49*100</f>
        <v>100</v>
      </c>
      <c r="Q50" s="87">
        <f>Q49/C49*100</f>
        <v>0</v>
      </c>
      <c r="R50" s="87">
        <v>0</v>
      </c>
      <c r="S50" s="87">
        <v>0</v>
      </c>
      <c r="T50" s="87">
        <f>T49/C49*100</f>
        <v>80</v>
      </c>
      <c r="U50" s="87">
        <f>U49/C49*100</f>
        <v>20</v>
      </c>
      <c r="V50" s="87">
        <f t="shared" si="29"/>
        <v>0</v>
      </c>
      <c r="W50" s="87">
        <v>0</v>
      </c>
      <c r="X50" s="92"/>
    </row>
    <row r="51" spans="1:24" ht="15.75" customHeight="1" x14ac:dyDescent="0.25">
      <c r="A51" s="39">
        <v>14</v>
      </c>
      <c r="B51" s="167" t="s">
        <v>204</v>
      </c>
      <c r="C51" s="168"/>
      <c r="D51" s="40"/>
      <c r="E51" s="40"/>
      <c r="F51" s="40"/>
      <c r="G51" s="40"/>
      <c r="H51" s="40"/>
      <c r="I51" s="40"/>
      <c r="J51" s="40"/>
      <c r="K51" s="40"/>
      <c r="L51" s="40"/>
      <c r="M51" s="40"/>
      <c r="N51" s="40"/>
      <c r="O51" s="40"/>
      <c r="P51" s="40"/>
      <c r="Q51" s="40"/>
      <c r="R51" s="40"/>
      <c r="S51" s="40"/>
      <c r="T51" s="40"/>
      <c r="U51" s="40"/>
      <c r="V51" s="40"/>
      <c r="W51" s="40"/>
      <c r="X51" s="92"/>
    </row>
    <row r="52" spans="1:24" s="99" customFormat="1" ht="15.75" customHeight="1" x14ac:dyDescent="0.25">
      <c r="A52" s="94" t="s">
        <v>398</v>
      </c>
      <c r="B52" s="95" t="s">
        <v>170</v>
      </c>
      <c r="C52" s="96">
        <v>5</v>
      </c>
      <c r="D52" s="97">
        <v>5</v>
      </c>
      <c r="E52" s="97">
        <v>0</v>
      </c>
      <c r="F52" s="97">
        <v>0</v>
      </c>
      <c r="G52" s="97">
        <v>0</v>
      </c>
      <c r="H52" s="97">
        <v>0</v>
      </c>
      <c r="I52" s="97">
        <f>C52-H52</f>
        <v>5</v>
      </c>
      <c r="J52" s="97">
        <v>0</v>
      </c>
      <c r="K52" s="97">
        <v>0</v>
      </c>
      <c r="L52" s="97">
        <v>0</v>
      </c>
      <c r="M52" s="97">
        <f>C52-L52</f>
        <v>5</v>
      </c>
      <c r="N52" s="97">
        <v>0</v>
      </c>
      <c r="O52" s="97">
        <v>0</v>
      </c>
      <c r="P52" s="97">
        <v>0</v>
      </c>
      <c r="Q52" s="97">
        <f>C52-P52</f>
        <v>5</v>
      </c>
      <c r="R52" s="97">
        <v>0</v>
      </c>
      <c r="S52" s="97">
        <v>0</v>
      </c>
      <c r="T52" s="97">
        <v>0</v>
      </c>
      <c r="U52" s="97">
        <v>5</v>
      </c>
      <c r="V52" s="97">
        <v>0</v>
      </c>
      <c r="W52" s="97">
        <v>0</v>
      </c>
      <c r="X52" s="98">
        <v>54</v>
      </c>
    </row>
    <row r="53" spans="1:24" ht="15.75" customHeight="1" x14ac:dyDescent="0.25">
      <c r="A53" s="39"/>
      <c r="B53" s="149" t="s">
        <v>172</v>
      </c>
      <c r="C53" s="169"/>
      <c r="D53" s="87">
        <f>D52/C52*100</f>
        <v>100</v>
      </c>
      <c r="E53" s="87">
        <f t="shared" ref="E53:R53" si="30">E52/D52*100</f>
        <v>0</v>
      </c>
      <c r="F53" s="87">
        <v>0</v>
      </c>
      <c r="G53" s="87">
        <v>0</v>
      </c>
      <c r="H53" s="87">
        <f>H52/C52*10</f>
        <v>0</v>
      </c>
      <c r="I53" s="87">
        <f>I52/C52*100</f>
        <v>100</v>
      </c>
      <c r="J53" s="87">
        <f t="shared" si="30"/>
        <v>0</v>
      </c>
      <c r="K53" s="87">
        <v>0</v>
      </c>
      <c r="L53" s="87">
        <f>L52/C52*100</f>
        <v>0</v>
      </c>
      <c r="M53" s="87">
        <f>M52/C52*100</f>
        <v>100</v>
      </c>
      <c r="N53" s="87">
        <f t="shared" si="30"/>
        <v>0</v>
      </c>
      <c r="O53" s="87">
        <v>0</v>
      </c>
      <c r="P53" s="87">
        <f>P52/C52*100</f>
        <v>0</v>
      </c>
      <c r="Q53" s="87">
        <f>Q52/C52*100</f>
        <v>100</v>
      </c>
      <c r="R53" s="87">
        <f t="shared" si="30"/>
        <v>0</v>
      </c>
      <c r="S53" s="87">
        <v>0</v>
      </c>
      <c r="T53" s="87">
        <f>T52/C52*100</f>
        <v>0</v>
      </c>
      <c r="U53" s="87">
        <f>U54</f>
        <v>0</v>
      </c>
      <c r="V53" s="87">
        <v>0</v>
      </c>
      <c r="W53" s="87">
        <v>0</v>
      </c>
      <c r="X53" s="92"/>
    </row>
    <row r="54" spans="1:24" ht="15.75" customHeight="1" x14ac:dyDescent="0.25">
      <c r="A54" s="39">
        <v>15</v>
      </c>
      <c r="B54" s="167" t="s">
        <v>205</v>
      </c>
      <c r="C54" s="168"/>
      <c r="D54" s="40"/>
      <c r="E54" s="40"/>
      <c r="F54" s="40"/>
      <c r="G54" s="40"/>
      <c r="H54" s="40"/>
      <c r="I54" s="40"/>
      <c r="J54" s="40"/>
      <c r="K54" s="40"/>
      <c r="L54" s="40"/>
      <c r="M54" s="40"/>
      <c r="N54" s="40"/>
      <c r="O54" s="40"/>
      <c r="P54" s="40"/>
      <c r="Q54" s="40"/>
      <c r="R54" s="40"/>
      <c r="S54" s="40"/>
      <c r="T54" s="40"/>
      <c r="U54" s="40"/>
      <c r="V54" s="40"/>
      <c r="W54" s="40"/>
      <c r="X54" s="92"/>
    </row>
    <row r="55" spans="1:24" s="99" customFormat="1" ht="15.75" customHeight="1" x14ac:dyDescent="0.25">
      <c r="A55" s="94" t="s">
        <v>398</v>
      </c>
      <c r="B55" s="95" t="s">
        <v>170</v>
      </c>
      <c r="C55" s="96">
        <v>17</v>
      </c>
      <c r="D55" s="97">
        <v>13</v>
      </c>
      <c r="E55" s="97">
        <f>C55-D55</f>
        <v>4</v>
      </c>
      <c r="F55" s="97"/>
      <c r="G55" s="97"/>
      <c r="H55" s="97">
        <v>14</v>
      </c>
      <c r="I55" s="97">
        <f>C55-H55</f>
        <v>3</v>
      </c>
      <c r="J55" s="97"/>
      <c r="K55" s="97"/>
      <c r="L55" s="97">
        <v>17</v>
      </c>
      <c r="M55" s="97"/>
      <c r="N55" s="97"/>
      <c r="O55" s="97"/>
      <c r="P55" s="97">
        <v>17</v>
      </c>
      <c r="Q55" s="97"/>
      <c r="R55" s="97"/>
      <c r="S55" s="97"/>
      <c r="T55" s="97">
        <v>16</v>
      </c>
      <c r="U55" s="97">
        <f>C55-T55</f>
        <v>1</v>
      </c>
      <c r="V55" s="97"/>
      <c r="W55" s="97"/>
      <c r="X55" s="98">
        <v>169</v>
      </c>
    </row>
    <row r="56" spans="1:24" ht="15.75" customHeight="1" x14ac:dyDescent="0.25">
      <c r="A56" s="39"/>
      <c r="B56" s="149" t="s">
        <v>172</v>
      </c>
      <c r="C56" s="169"/>
      <c r="D56" s="87">
        <f>D55/C55*100</f>
        <v>76.470588235294116</v>
      </c>
      <c r="E56" s="87">
        <f>E55/C55*100</f>
        <v>23.52941176470588</v>
      </c>
      <c r="F56" s="87">
        <f t="shared" ref="F56:Q56" si="31">F55/E55*100</f>
        <v>0</v>
      </c>
      <c r="G56" s="87">
        <v>0</v>
      </c>
      <c r="H56" s="87">
        <f>H55/C55*100</f>
        <v>82.35294117647058</v>
      </c>
      <c r="I56" s="87">
        <f>I55/C55*100</f>
        <v>17.647058823529413</v>
      </c>
      <c r="J56" s="87">
        <f t="shared" si="31"/>
        <v>0</v>
      </c>
      <c r="K56" s="87">
        <v>0</v>
      </c>
      <c r="L56" s="87">
        <f>L55/C55*100</f>
        <v>100</v>
      </c>
      <c r="M56" s="87">
        <f t="shared" si="31"/>
        <v>0</v>
      </c>
      <c r="N56" s="87">
        <v>0</v>
      </c>
      <c r="O56" s="87">
        <v>0</v>
      </c>
      <c r="P56" s="87">
        <f>P55/C55*100</f>
        <v>100</v>
      </c>
      <c r="Q56" s="87">
        <f t="shared" si="31"/>
        <v>0</v>
      </c>
      <c r="R56" s="87">
        <v>0</v>
      </c>
      <c r="S56" s="87">
        <v>0</v>
      </c>
      <c r="T56" s="87">
        <f>T55/C55*100</f>
        <v>94.117647058823522</v>
      </c>
      <c r="U56" s="87">
        <f>U55/C55*100</f>
        <v>5.8823529411764701</v>
      </c>
      <c r="V56" s="87">
        <v>0</v>
      </c>
      <c r="W56" s="87">
        <v>0</v>
      </c>
      <c r="X56" s="92"/>
    </row>
    <row r="57" spans="1:24" x14ac:dyDescent="0.25">
      <c r="A57" s="38"/>
      <c r="B57" s="170" t="s">
        <v>183</v>
      </c>
      <c r="C57" s="171"/>
      <c r="D57" s="40"/>
      <c r="E57" s="40"/>
      <c r="F57" s="40"/>
      <c r="G57" s="40"/>
      <c r="H57" s="40"/>
      <c r="I57" s="40"/>
      <c r="J57" s="40"/>
      <c r="K57" s="40"/>
      <c r="L57" s="40"/>
      <c r="M57" s="40"/>
      <c r="N57" s="40"/>
      <c r="O57" s="40"/>
      <c r="P57" s="40"/>
      <c r="Q57" s="40"/>
      <c r="R57" s="40"/>
      <c r="S57" s="40"/>
      <c r="T57" s="40"/>
      <c r="U57" s="40"/>
      <c r="V57" s="40"/>
      <c r="W57" s="40"/>
      <c r="X57" s="92"/>
    </row>
    <row r="58" spans="1:24" ht="21" customHeight="1" x14ac:dyDescent="0.25">
      <c r="A58" s="39"/>
      <c r="B58" s="76" t="s">
        <v>170</v>
      </c>
      <c r="C58" s="76">
        <f>C55+C52+C49+C46+C43+C40+C37+C34+C31+C28+C25+C22+C19+C16+C13+C10</f>
        <v>663</v>
      </c>
      <c r="D58" s="76">
        <f>D55+D51+D49+D46+D43+D40+D37+D34+D31+D28+D25+D22+D19+D16+D13+D10</f>
        <v>490</v>
      </c>
      <c r="E58" s="76">
        <f t="shared" ref="E58:W58" si="32">E55+E52+E49+E46+E43+E40+E37+E34+E31+E28+E25+E22+E19+E16+E13+E10</f>
        <v>168</v>
      </c>
      <c r="F58" s="76">
        <f t="shared" si="32"/>
        <v>0</v>
      </c>
      <c r="G58" s="76">
        <f t="shared" si="32"/>
        <v>0</v>
      </c>
      <c r="H58" s="76">
        <f t="shared" si="32"/>
        <v>516</v>
      </c>
      <c r="I58" s="76">
        <f t="shared" si="32"/>
        <v>147</v>
      </c>
      <c r="J58" s="76">
        <f t="shared" si="32"/>
        <v>4</v>
      </c>
      <c r="K58" s="76">
        <f t="shared" si="32"/>
        <v>1</v>
      </c>
      <c r="L58" s="76">
        <f t="shared" si="32"/>
        <v>385</v>
      </c>
      <c r="M58" s="76">
        <f t="shared" si="32"/>
        <v>253</v>
      </c>
      <c r="N58" s="76">
        <f t="shared" si="32"/>
        <v>25</v>
      </c>
      <c r="O58" s="76">
        <f t="shared" si="32"/>
        <v>0</v>
      </c>
      <c r="P58" s="76">
        <f t="shared" si="32"/>
        <v>608</v>
      </c>
      <c r="Q58" s="76">
        <f t="shared" si="32"/>
        <v>69</v>
      </c>
      <c r="R58" s="76">
        <f t="shared" si="32"/>
        <v>0</v>
      </c>
      <c r="S58" s="76">
        <f t="shared" si="32"/>
        <v>0</v>
      </c>
      <c r="T58" s="76">
        <f t="shared" si="32"/>
        <v>519</v>
      </c>
      <c r="U58" s="76">
        <f t="shared" si="32"/>
        <v>143</v>
      </c>
      <c r="V58" s="76">
        <f t="shared" si="32"/>
        <v>1</v>
      </c>
      <c r="W58" s="76">
        <f t="shared" si="32"/>
        <v>0</v>
      </c>
      <c r="X58" s="92">
        <f>X55+X52+X49+X46+X43+X40+X37+X34+X31+X28+X25+X22+X19+X16+X13+X10</f>
        <v>6187</v>
      </c>
    </row>
    <row r="59" spans="1:24" x14ac:dyDescent="0.25">
      <c r="A59" s="39"/>
      <c r="B59" s="149" t="s">
        <v>172</v>
      </c>
      <c r="C59" s="150"/>
      <c r="D59" s="4">
        <f>D58/C58*100</f>
        <v>73.906485671191561</v>
      </c>
      <c r="E59" s="4">
        <f>E58/C58*100</f>
        <v>25.339366515837103</v>
      </c>
      <c r="F59" s="4">
        <f t="shared" ref="F59:W59" si="33">F58/E58*100</f>
        <v>0</v>
      </c>
      <c r="G59" s="4">
        <f>G58/C58*100</f>
        <v>0</v>
      </c>
      <c r="H59" s="4">
        <f>H58/C58*100</f>
        <v>77.828054298642542</v>
      </c>
      <c r="I59" s="4">
        <f>I58/C58*100</f>
        <v>22.171945701357465</v>
      </c>
      <c r="J59" s="4">
        <f>J58/C58*100</f>
        <v>0.60331825037707398</v>
      </c>
      <c r="K59" s="4">
        <f>K58/C58*100</f>
        <v>0.1508295625942685</v>
      </c>
      <c r="L59" s="4">
        <f>L58/C58*100</f>
        <v>58.06938159879337</v>
      </c>
      <c r="M59" s="4">
        <f>M58/C58*100</f>
        <v>38.159879336349924</v>
      </c>
      <c r="N59" s="4">
        <f>N58/C58*100</f>
        <v>3.7707390648567118</v>
      </c>
      <c r="O59" s="4">
        <f t="shared" si="33"/>
        <v>0</v>
      </c>
      <c r="P59" s="4">
        <f>P58/C58*100</f>
        <v>91.704374057315235</v>
      </c>
      <c r="Q59" s="4">
        <f>Q58/P58*100</f>
        <v>11.348684210526317</v>
      </c>
      <c r="R59" s="4">
        <f t="shared" si="33"/>
        <v>0</v>
      </c>
      <c r="S59" s="4">
        <v>0</v>
      </c>
      <c r="T59" s="4">
        <f>T58/C58*100</f>
        <v>78.280542986425345</v>
      </c>
      <c r="U59" s="4">
        <f>U58/C58*100</f>
        <v>21.568627450980394</v>
      </c>
      <c r="V59" s="4">
        <f>V58/C58*100</f>
        <v>0.1508295625942685</v>
      </c>
      <c r="W59" s="4">
        <f t="shared" si="33"/>
        <v>0</v>
      </c>
      <c r="X59" s="92"/>
    </row>
    <row r="61" spans="1:24" ht="18.75" x14ac:dyDescent="0.3">
      <c r="S61" s="118" t="s">
        <v>374</v>
      </c>
      <c r="T61" s="118"/>
      <c r="U61" s="118"/>
      <c r="V61" s="118"/>
    </row>
    <row r="62" spans="1:24" x14ac:dyDescent="0.25">
      <c r="S62"/>
      <c r="T62"/>
      <c r="U62"/>
      <c r="V62"/>
    </row>
    <row r="63" spans="1:24" x14ac:dyDescent="0.25">
      <c r="S63"/>
      <c r="T63"/>
      <c r="U63"/>
      <c r="V63"/>
    </row>
    <row r="64" spans="1:24" x14ac:dyDescent="0.25">
      <c r="S64"/>
      <c r="T64"/>
      <c r="U64"/>
      <c r="V64"/>
    </row>
    <row r="65" spans="19:22" x14ac:dyDescent="0.25">
      <c r="S65"/>
      <c r="T65"/>
      <c r="U65"/>
      <c r="V65"/>
    </row>
    <row r="66" spans="19:22" x14ac:dyDescent="0.25">
      <c r="S66"/>
      <c r="T66"/>
      <c r="U66"/>
      <c r="V66"/>
    </row>
    <row r="67" spans="19:22" ht="18.75" x14ac:dyDescent="0.3">
      <c r="S67" s="86" t="s">
        <v>207</v>
      </c>
      <c r="T67" s="86"/>
      <c r="U67" s="86"/>
      <c r="V67" s="86"/>
    </row>
  </sheetData>
  <mergeCells count="50">
    <mergeCell ref="S61:V61"/>
    <mergeCell ref="C5:C7"/>
    <mergeCell ref="H6:K6"/>
    <mergeCell ref="L6:O6"/>
    <mergeCell ref="B35:C35"/>
    <mergeCell ref="B30:C30"/>
    <mergeCell ref="B32:C32"/>
    <mergeCell ref="B27:C27"/>
    <mergeCell ref="B29:C29"/>
    <mergeCell ref="B24:C24"/>
    <mergeCell ref="B26:C26"/>
    <mergeCell ref="B21:C21"/>
    <mergeCell ref="B23:C23"/>
    <mergeCell ref="B18:C18"/>
    <mergeCell ref="B9:C9"/>
    <mergeCell ref="B11:C11"/>
    <mergeCell ref="B59:C59"/>
    <mergeCell ref="B57:C57"/>
    <mergeCell ref="V1:W1"/>
    <mergeCell ref="B33:C33"/>
    <mergeCell ref="B36:C36"/>
    <mergeCell ref="P6:S6"/>
    <mergeCell ref="T6:W6"/>
    <mergeCell ref="D5:W5"/>
    <mergeCell ref="D6:G6"/>
    <mergeCell ref="A4:O4"/>
    <mergeCell ref="A5:A7"/>
    <mergeCell ref="B5:B7"/>
    <mergeCell ref="B15:C15"/>
    <mergeCell ref="B17:C17"/>
    <mergeCell ref="A3:W3"/>
    <mergeCell ref="B56:C56"/>
    <mergeCell ref="B51:C51"/>
    <mergeCell ref="B53:C53"/>
    <mergeCell ref="B54:C54"/>
    <mergeCell ref="B42:C42"/>
    <mergeCell ref="B20:C20"/>
    <mergeCell ref="B39:C39"/>
    <mergeCell ref="B41:C41"/>
    <mergeCell ref="B38:C38"/>
    <mergeCell ref="B44:C44"/>
    <mergeCell ref="B45:C45"/>
    <mergeCell ref="B47:C47"/>
    <mergeCell ref="B48:C48"/>
    <mergeCell ref="B50:C50"/>
    <mergeCell ref="A1:F1"/>
    <mergeCell ref="A2:F2"/>
    <mergeCell ref="X5:X7"/>
    <mergeCell ref="B12:C12"/>
    <mergeCell ref="B14:C14"/>
  </mergeCells>
  <pageMargins left="0.19685039370078741" right="0.19685039370078741" top="0.19685039370078741" bottom="0.35433070866141736"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abSelected="1" topLeftCell="A14" zoomScaleNormal="100" workbookViewId="0">
      <selection activeCell="J31" sqref="J31"/>
    </sheetView>
  </sheetViews>
  <sheetFormatPr defaultRowHeight="15" x14ac:dyDescent="0.25"/>
  <cols>
    <col min="1" max="1" width="5.140625" customWidth="1"/>
    <col min="2" max="2" width="34.28515625" customWidth="1"/>
    <col min="3" max="3" width="9.28515625" customWidth="1"/>
    <col min="4" max="4" width="7.85546875" customWidth="1"/>
    <col min="5" max="5" width="8.28515625" customWidth="1"/>
    <col min="6" max="6" width="7.140625" customWidth="1"/>
    <col min="7" max="7" width="8.28515625" customWidth="1"/>
    <col min="8" max="8" width="8.42578125" customWidth="1"/>
    <col min="9" max="9" width="8" customWidth="1"/>
    <col min="10" max="10" width="7.5703125" customWidth="1"/>
    <col min="11" max="11" width="8.5703125" customWidth="1"/>
    <col min="12" max="12" width="8.42578125" customWidth="1"/>
    <col min="13" max="14" width="7.85546875" customWidth="1"/>
    <col min="15" max="15" width="8.140625" customWidth="1"/>
  </cols>
  <sheetData>
    <row r="1" spans="1:15" x14ac:dyDescent="0.25">
      <c r="A1" s="119" t="s">
        <v>371</v>
      </c>
      <c r="B1" s="119"/>
      <c r="C1" s="74"/>
      <c r="D1" s="74"/>
      <c r="E1" s="74"/>
      <c r="F1" s="74"/>
      <c r="G1" s="74"/>
      <c r="H1" s="74"/>
      <c r="I1" s="74"/>
      <c r="J1" s="74"/>
      <c r="K1" s="74"/>
      <c r="M1" s="72"/>
      <c r="N1" s="72"/>
      <c r="O1" s="72" t="s">
        <v>19</v>
      </c>
    </row>
    <row r="2" spans="1:15" x14ac:dyDescent="0.25">
      <c r="A2" s="119" t="s">
        <v>372</v>
      </c>
      <c r="B2" s="119"/>
      <c r="C2" s="74"/>
      <c r="D2" s="74"/>
      <c r="E2" s="74"/>
      <c r="F2" s="74"/>
      <c r="G2" s="74"/>
      <c r="H2" s="74"/>
      <c r="I2" s="74"/>
      <c r="J2" s="74"/>
      <c r="K2" s="74"/>
      <c r="M2" s="72"/>
      <c r="N2" s="72"/>
      <c r="O2" s="72"/>
    </row>
    <row r="3" spans="1:15" ht="45" customHeight="1" x14ac:dyDescent="0.25">
      <c r="A3" s="124" t="s">
        <v>405</v>
      </c>
      <c r="B3" s="124"/>
      <c r="C3" s="124"/>
      <c r="D3" s="124"/>
      <c r="E3" s="124"/>
      <c r="F3" s="124"/>
      <c r="G3" s="124"/>
      <c r="H3" s="124"/>
      <c r="I3" s="124"/>
      <c r="J3" s="124"/>
      <c r="K3" s="124"/>
      <c r="L3" s="124"/>
      <c r="M3" s="124"/>
      <c r="N3" s="124"/>
      <c r="O3" s="124"/>
    </row>
    <row r="4" spans="1:15" x14ac:dyDescent="0.25">
      <c r="C4" s="125"/>
      <c r="D4" s="125"/>
      <c r="E4" s="125"/>
      <c r="F4" s="125"/>
      <c r="G4" s="125"/>
      <c r="H4" s="125"/>
      <c r="I4" s="125"/>
      <c r="J4" s="125"/>
      <c r="K4" s="125"/>
      <c r="L4" s="125"/>
      <c r="M4" s="125"/>
    </row>
    <row r="5" spans="1:15" s="1" customFormat="1" ht="30.75" customHeight="1" x14ac:dyDescent="0.2">
      <c r="A5" s="128" t="s">
        <v>15</v>
      </c>
      <c r="B5" s="128" t="s">
        <v>184</v>
      </c>
      <c r="C5" s="185" t="s">
        <v>2</v>
      </c>
      <c r="D5" s="185"/>
      <c r="E5" s="185"/>
      <c r="F5" s="185" t="s">
        <v>13</v>
      </c>
      <c r="G5" s="185"/>
      <c r="H5" s="185"/>
      <c r="I5" s="185"/>
      <c r="J5" s="185" t="s">
        <v>3</v>
      </c>
      <c r="K5" s="185"/>
      <c r="L5" s="185"/>
      <c r="M5" s="128" t="s">
        <v>11</v>
      </c>
      <c r="N5" s="128" t="s">
        <v>12</v>
      </c>
      <c r="O5" s="128" t="s">
        <v>65</v>
      </c>
    </row>
    <row r="6" spans="1:15" s="1" customFormat="1" ht="21.75" customHeight="1" x14ac:dyDescent="0.2">
      <c r="A6" s="129"/>
      <c r="B6" s="129"/>
      <c r="C6" s="185" t="s">
        <v>4</v>
      </c>
      <c r="D6" s="186" t="s">
        <v>5</v>
      </c>
      <c r="E6" s="186"/>
      <c r="F6" s="185" t="s">
        <v>4</v>
      </c>
      <c r="G6" s="187" t="s">
        <v>5</v>
      </c>
      <c r="H6" s="188"/>
      <c r="I6" s="189"/>
      <c r="J6" s="185" t="s">
        <v>4</v>
      </c>
      <c r="K6" s="186" t="s">
        <v>5</v>
      </c>
      <c r="L6" s="186"/>
      <c r="M6" s="129"/>
      <c r="N6" s="129"/>
      <c r="O6" s="129"/>
    </row>
    <row r="7" spans="1:15" s="1" customFormat="1" ht="99.75" x14ac:dyDescent="0.2">
      <c r="A7" s="130"/>
      <c r="B7" s="130"/>
      <c r="C7" s="185"/>
      <c r="D7" s="71" t="s">
        <v>6</v>
      </c>
      <c r="E7" s="71" t="s">
        <v>7</v>
      </c>
      <c r="F7" s="185"/>
      <c r="G7" s="71" t="s">
        <v>14</v>
      </c>
      <c r="H7" s="71" t="s">
        <v>8</v>
      </c>
      <c r="I7" s="71" t="s">
        <v>9</v>
      </c>
      <c r="J7" s="185"/>
      <c r="K7" s="71" t="s">
        <v>10</v>
      </c>
      <c r="L7" s="71" t="s">
        <v>185</v>
      </c>
      <c r="M7" s="130"/>
      <c r="N7" s="130"/>
      <c r="O7" s="130"/>
    </row>
    <row r="8" spans="1:15" s="70" customFormat="1" x14ac:dyDescent="0.25">
      <c r="A8" s="11" t="s">
        <v>44</v>
      </c>
      <c r="B8" s="11" t="s">
        <v>56</v>
      </c>
      <c r="C8" s="19" t="s">
        <v>64</v>
      </c>
      <c r="D8" s="11">
        <v>2</v>
      </c>
      <c r="E8" s="11">
        <v>3</v>
      </c>
      <c r="F8" s="11">
        <v>4</v>
      </c>
      <c r="G8" s="11">
        <v>5</v>
      </c>
      <c r="H8" s="11">
        <v>6</v>
      </c>
      <c r="I8" s="11">
        <v>7</v>
      </c>
      <c r="J8" s="11">
        <v>8</v>
      </c>
      <c r="K8" s="11">
        <v>9</v>
      </c>
      <c r="L8" s="11">
        <v>10</v>
      </c>
      <c r="M8" s="11">
        <v>11</v>
      </c>
      <c r="N8" s="11">
        <v>12</v>
      </c>
      <c r="O8" s="11">
        <v>13</v>
      </c>
    </row>
    <row r="9" spans="1:15" ht="18.75" customHeight="1" x14ac:dyDescent="0.25">
      <c r="A9" s="71" t="s">
        <v>17</v>
      </c>
      <c r="B9" s="121" t="s">
        <v>45</v>
      </c>
      <c r="C9" s="122"/>
      <c r="D9" s="122"/>
      <c r="E9" s="122"/>
      <c r="F9" s="122"/>
      <c r="G9" s="122"/>
      <c r="H9" s="122"/>
      <c r="I9" s="122"/>
      <c r="J9" s="122"/>
      <c r="K9" s="122"/>
      <c r="L9" s="122"/>
      <c r="M9" s="122"/>
      <c r="N9" s="122"/>
      <c r="O9" s="123"/>
    </row>
    <row r="10" spans="1:15" x14ac:dyDescent="0.25">
      <c r="A10" s="4">
        <v>1</v>
      </c>
      <c r="B10" s="82" t="s">
        <v>379</v>
      </c>
      <c r="C10" s="5">
        <f>F10+J10+M10</f>
        <v>81</v>
      </c>
      <c r="D10" s="80">
        <v>1</v>
      </c>
      <c r="E10" s="80">
        <v>80</v>
      </c>
      <c r="F10" s="5">
        <f>G10+H10+I10</f>
        <v>79</v>
      </c>
      <c r="G10" s="80">
        <v>73</v>
      </c>
      <c r="H10" s="80">
        <v>6</v>
      </c>
      <c r="I10" s="81">
        <v>0</v>
      </c>
      <c r="J10" s="5">
        <f>K10+L10</f>
        <v>2</v>
      </c>
      <c r="K10" s="80">
        <v>2</v>
      </c>
      <c r="L10" s="81">
        <v>0</v>
      </c>
      <c r="M10" s="80">
        <v>0</v>
      </c>
      <c r="N10" s="80">
        <v>1</v>
      </c>
      <c r="O10" s="80">
        <v>0</v>
      </c>
    </row>
    <row r="11" spans="1:15" x14ac:dyDescent="0.25">
      <c r="A11" s="4">
        <v>2</v>
      </c>
      <c r="B11" s="82" t="s">
        <v>380</v>
      </c>
      <c r="C11" s="5">
        <f t="shared" ref="C11:C22" si="0">F11+J11+M11</f>
        <v>4494</v>
      </c>
      <c r="D11" s="80">
        <v>619</v>
      </c>
      <c r="E11" s="80">
        <v>3880</v>
      </c>
      <c r="F11" s="5">
        <f t="shared" ref="F11:F22" si="1">G11+H11+I11</f>
        <v>3857</v>
      </c>
      <c r="G11" s="80">
        <v>2580</v>
      </c>
      <c r="H11" s="80">
        <v>1274</v>
      </c>
      <c r="I11" s="81">
        <v>3</v>
      </c>
      <c r="J11" s="5">
        <f t="shared" ref="J11:J22" si="2">K11+L11</f>
        <v>614</v>
      </c>
      <c r="K11" s="80">
        <v>614</v>
      </c>
      <c r="L11" s="81">
        <v>0</v>
      </c>
      <c r="M11" s="80">
        <v>23</v>
      </c>
      <c r="N11" s="80">
        <v>705</v>
      </c>
      <c r="O11" s="80">
        <v>239</v>
      </c>
    </row>
    <row r="12" spans="1:15" x14ac:dyDescent="0.25">
      <c r="A12" s="4">
        <v>3</v>
      </c>
      <c r="B12" s="82" t="s">
        <v>381</v>
      </c>
      <c r="C12" s="5">
        <f t="shared" si="0"/>
        <v>40</v>
      </c>
      <c r="D12" s="80">
        <v>3</v>
      </c>
      <c r="E12" s="80">
        <v>37</v>
      </c>
      <c r="F12" s="5">
        <f t="shared" si="1"/>
        <v>39</v>
      </c>
      <c r="G12" s="80">
        <v>26</v>
      </c>
      <c r="H12" s="80">
        <v>13</v>
      </c>
      <c r="I12" s="81">
        <v>0</v>
      </c>
      <c r="J12" s="5">
        <f t="shared" si="2"/>
        <v>1</v>
      </c>
      <c r="K12" s="80">
        <v>1</v>
      </c>
      <c r="L12" s="81">
        <v>0</v>
      </c>
      <c r="M12" s="80">
        <v>0</v>
      </c>
      <c r="N12" s="80">
        <v>0</v>
      </c>
      <c r="O12" s="104">
        <v>0</v>
      </c>
    </row>
    <row r="13" spans="1:15" x14ac:dyDescent="0.25">
      <c r="A13" s="4">
        <v>4</v>
      </c>
      <c r="B13" s="82" t="s">
        <v>382</v>
      </c>
      <c r="C13" s="5">
        <f t="shared" si="0"/>
        <v>1</v>
      </c>
      <c r="D13" s="80">
        <v>0</v>
      </c>
      <c r="E13" s="80">
        <v>1</v>
      </c>
      <c r="F13" s="5">
        <f t="shared" si="1"/>
        <v>1</v>
      </c>
      <c r="G13" s="80">
        <v>0</v>
      </c>
      <c r="H13" s="80">
        <v>1</v>
      </c>
      <c r="I13" s="81">
        <v>0</v>
      </c>
      <c r="J13" s="5">
        <f t="shared" si="2"/>
        <v>0</v>
      </c>
      <c r="K13" s="80">
        <v>0</v>
      </c>
      <c r="L13" s="81">
        <v>0</v>
      </c>
      <c r="M13" s="80">
        <v>0</v>
      </c>
      <c r="N13" s="80">
        <v>0</v>
      </c>
      <c r="O13" s="80">
        <v>0</v>
      </c>
    </row>
    <row r="14" spans="1:15" x14ac:dyDescent="0.25">
      <c r="A14" s="4">
        <v>5</v>
      </c>
      <c r="B14" s="5" t="s">
        <v>26</v>
      </c>
      <c r="C14" s="5">
        <f t="shared" si="0"/>
        <v>317</v>
      </c>
      <c r="D14" s="80">
        <v>2</v>
      </c>
      <c r="E14" s="80">
        <v>315</v>
      </c>
      <c r="F14" s="5">
        <f t="shared" si="1"/>
        <v>316</v>
      </c>
      <c r="G14" s="80">
        <v>313</v>
      </c>
      <c r="H14" s="80">
        <v>3</v>
      </c>
      <c r="I14" s="81">
        <v>0</v>
      </c>
      <c r="J14" s="5">
        <f t="shared" si="2"/>
        <v>1</v>
      </c>
      <c r="K14" s="80">
        <v>1</v>
      </c>
      <c r="L14" s="81">
        <v>0</v>
      </c>
      <c r="M14" s="80">
        <v>0</v>
      </c>
      <c r="N14" s="80">
        <v>0</v>
      </c>
      <c r="O14" s="80">
        <v>0</v>
      </c>
    </row>
    <row r="15" spans="1:15" x14ac:dyDescent="0.25">
      <c r="A15" s="4">
        <v>6</v>
      </c>
      <c r="B15" s="82" t="s">
        <v>24</v>
      </c>
      <c r="C15" s="5">
        <f t="shared" si="0"/>
        <v>0</v>
      </c>
      <c r="D15" s="80">
        <v>0</v>
      </c>
      <c r="E15" s="80">
        <v>0</v>
      </c>
      <c r="F15" s="5">
        <f t="shared" si="1"/>
        <v>0</v>
      </c>
      <c r="G15" s="80">
        <v>0</v>
      </c>
      <c r="H15" s="80">
        <v>0</v>
      </c>
      <c r="I15" s="81">
        <v>0</v>
      </c>
      <c r="J15" s="5">
        <f t="shared" si="2"/>
        <v>0</v>
      </c>
      <c r="K15" s="80">
        <v>0</v>
      </c>
      <c r="L15" s="81">
        <v>0</v>
      </c>
      <c r="M15" s="80">
        <v>0</v>
      </c>
      <c r="N15" s="80">
        <v>0</v>
      </c>
      <c r="O15" s="80">
        <v>0</v>
      </c>
    </row>
    <row r="16" spans="1:15" x14ac:dyDescent="0.25">
      <c r="A16" s="4">
        <v>7</v>
      </c>
      <c r="B16" s="49" t="s">
        <v>31</v>
      </c>
      <c r="C16" s="5">
        <f t="shared" si="0"/>
        <v>0</v>
      </c>
      <c r="D16" s="80">
        <v>0</v>
      </c>
      <c r="E16" s="80">
        <v>0</v>
      </c>
      <c r="F16" s="5">
        <f t="shared" si="1"/>
        <v>0</v>
      </c>
      <c r="G16" s="80">
        <v>0</v>
      </c>
      <c r="H16" s="80">
        <v>0</v>
      </c>
      <c r="I16" s="81">
        <v>0</v>
      </c>
      <c r="J16" s="5">
        <f t="shared" si="2"/>
        <v>0</v>
      </c>
      <c r="K16" s="80">
        <v>0</v>
      </c>
      <c r="L16" s="81">
        <v>0</v>
      </c>
      <c r="M16" s="80">
        <v>0</v>
      </c>
      <c r="N16" s="80">
        <v>0</v>
      </c>
      <c r="O16" s="80">
        <v>0</v>
      </c>
    </row>
    <row r="17" spans="1:15" x14ac:dyDescent="0.25">
      <c r="A17" s="4">
        <v>8</v>
      </c>
      <c r="B17" s="82" t="s">
        <v>383</v>
      </c>
      <c r="C17" s="5">
        <f t="shared" si="0"/>
        <v>700</v>
      </c>
      <c r="D17" s="80">
        <v>2</v>
      </c>
      <c r="E17" s="80">
        <v>698</v>
      </c>
      <c r="F17" s="5">
        <f t="shared" si="1"/>
        <v>692</v>
      </c>
      <c r="G17" s="80">
        <v>618</v>
      </c>
      <c r="H17" s="80">
        <v>74</v>
      </c>
      <c r="I17" s="81">
        <v>0</v>
      </c>
      <c r="J17" s="5">
        <f t="shared" si="2"/>
        <v>8</v>
      </c>
      <c r="K17" s="80">
        <v>8</v>
      </c>
      <c r="L17" s="81">
        <v>0</v>
      </c>
      <c r="M17" s="80">
        <v>0</v>
      </c>
      <c r="N17" s="80">
        <v>6</v>
      </c>
      <c r="O17" s="80">
        <v>0</v>
      </c>
    </row>
    <row r="18" spans="1:15" x14ac:dyDescent="0.25">
      <c r="A18" s="4">
        <v>9</v>
      </c>
      <c r="B18" s="49" t="s">
        <v>22</v>
      </c>
      <c r="C18" s="5">
        <f t="shared" si="0"/>
        <v>34</v>
      </c>
      <c r="D18" s="80">
        <v>1</v>
      </c>
      <c r="E18" s="80">
        <v>33</v>
      </c>
      <c r="F18" s="5">
        <f t="shared" si="1"/>
        <v>33</v>
      </c>
      <c r="G18" s="80">
        <v>31</v>
      </c>
      <c r="H18" s="80">
        <v>2</v>
      </c>
      <c r="I18" s="81">
        <v>0</v>
      </c>
      <c r="J18" s="5">
        <f t="shared" si="2"/>
        <v>1</v>
      </c>
      <c r="K18" s="80">
        <v>1</v>
      </c>
      <c r="L18" s="81">
        <v>0</v>
      </c>
      <c r="M18" s="80">
        <v>0</v>
      </c>
      <c r="N18" s="80">
        <v>10</v>
      </c>
      <c r="O18" s="80">
        <v>114</v>
      </c>
    </row>
    <row r="19" spans="1:15" x14ac:dyDescent="0.25">
      <c r="A19" s="4">
        <v>10</v>
      </c>
      <c r="B19" s="82" t="s">
        <v>28</v>
      </c>
      <c r="C19" s="5">
        <f t="shared" si="0"/>
        <v>1283</v>
      </c>
      <c r="D19" s="80">
        <v>15</v>
      </c>
      <c r="E19" s="80">
        <v>1268</v>
      </c>
      <c r="F19" s="5">
        <f t="shared" si="1"/>
        <v>1278</v>
      </c>
      <c r="G19" s="80">
        <v>715</v>
      </c>
      <c r="H19" s="80">
        <v>563</v>
      </c>
      <c r="I19" s="81">
        <v>0</v>
      </c>
      <c r="J19" s="5">
        <f t="shared" si="2"/>
        <v>5</v>
      </c>
      <c r="K19" s="80">
        <v>5</v>
      </c>
      <c r="L19" s="81">
        <v>0</v>
      </c>
      <c r="M19" s="80">
        <v>0</v>
      </c>
      <c r="N19" s="80">
        <v>2</v>
      </c>
      <c r="O19" s="80">
        <v>2</v>
      </c>
    </row>
    <row r="20" spans="1:15" x14ac:dyDescent="0.25">
      <c r="A20" s="4">
        <v>11</v>
      </c>
      <c r="B20" s="82" t="s">
        <v>384</v>
      </c>
      <c r="C20" s="5">
        <f t="shared" si="0"/>
        <v>14</v>
      </c>
      <c r="D20" s="80">
        <v>0</v>
      </c>
      <c r="E20" s="80">
        <v>14</v>
      </c>
      <c r="F20" s="5">
        <f t="shared" si="1"/>
        <v>13</v>
      </c>
      <c r="G20" s="80">
        <v>13</v>
      </c>
      <c r="H20" s="80">
        <v>0</v>
      </c>
      <c r="I20" s="81">
        <v>0</v>
      </c>
      <c r="J20" s="5">
        <f t="shared" si="2"/>
        <v>1</v>
      </c>
      <c r="K20" s="80">
        <v>1</v>
      </c>
      <c r="L20" s="81">
        <v>0</v>
      </c>
      <c r="M20" s="80">
        <v>0</v>
      </c>
      <c r="N20" s="80">
        <v>1</v>
      </c>
      <c r="O20" s="80">
        <v>0</v>
      </c>
    </row>
    <row r="21" spans="1:15" x14ac:dyDescent="0.25">
      <c r="A21" s="4">
        <v>12</v>
      </c>
      <c r="B21" s="82" t="s">
        <v>29</v>
      </c>
      <c r="C21" s="5">
        <f t="shared" si="0"/>
        <v>553</v>
      </c>
      <c r="D21" s="80">
        <v>21</v>
      </c>
      <c r="E21" s="80">
        <v>532</v>
      </c>
      <c r="F21" s="5">
        <f t="shared" si="1"/>
        <v>526</v>
      </c>
      <c r="G21" s="80">
        <v>419</v>
      </c>
      <c r="H21" s="80">
        <v>106</v>
      </c>
      <c r="I21" s="81">
        <v>1</v>
      </c>
      <c r="J21" s="5">
        <f t="shared" si="2"/>
        <v>26</v>
      </c>
      <c r="K21" s="80">
        <v>26</v>
      </c>
      <c r="L21" s="81">
        <v>0</v>
      </c>
      <c r="M21" s="80">
        <v>1</v>
      </c>
      <c r="N21" s="80">
        <v>38</v>
      </c>
      <c r="O21" s="80">
        <v>3</v>
      </c>
    </row>
    <row r="22" spans="1:15" x14ac:dyDescent="0.25">
      <c r="A22" s="4">
        <v>13</v>
      </c>
      <c r="B22" s="82" t="s">
        <v>30</v>
      </c>
      <c r="C22" s="5">
        <f t="shared" si="0"/>
        <v>227</v>
      </c>
      <c r="D22" s="80">
        <v>5</v>
      </c>
      <c r="E22" s="80">
        <v>222</v>
      </c>
      <c r="F22" s="5">
        <f t="shared" si="1"/>
        <v>219</v>
      </c>
      <c r="G22" s="80">
        <v>216</v>
      </c>
      <c r="H22" s="80">
        <v>3</v>
      </c>
      <c r="I22" s="81">
        <v>0</v>
      </c>
      <c r="J22" s="5">
        <f t="shared" si="2"/>
        <v>8</v>
      </c>
      <c r="K22" s="80">
        <v>8</v>
      </c>
      <c r="L22" s="81">
        <v>0</v>
      </c>
      <c r="M22" s="80">
        <v>0</v>
      </c>
      <c r="N22" s="80">
        <v>0</v>
      </c>
      <c r="O22" s="80">
        <v>2</v>
      </c>
    </row>
    <row r="23" spans="1:15" ht="21.75" customHeight="1" x14ac:dyDescent="0.25">
      <c r="A23" s="71" t="s">
        <v>18</v>
      </c>
      <c r="B23" s="121" t="s">
        <v>42</v>
      </c>
      <c r="C23" s="122"/>
      <c r="D23" s="122"/>
      <c r="E23" s="122"/>
      <c r="F23" s="122"/>
      <c r="G23" s="122"/>
      <c r="H23" s="122"/>
      <c r="I23" s="122"/>
      <c r="J23" s="122"/>
      <c r="K23" s="122"/>
      <c r="L23" s="122"/>
      <c r="M23" s="122"/>
      <c r="N23" s="122"/>
      <c r="O23" s="123"/>
    </row>
    <row r="24" spans="1:15" x14ac:dyDescent="0.25">
      <c r="A24" s="6">
        <v>1</v>
      </c>
      <c r="B24" s="5" t="s">
        <v>33</v>
      </c>
      <c r="C24" s="5">
        <f>F24+J24+M24</f>
        <v>3015</v>
      </c>
      <c r="D24" s="80">
        <v>32</v>
      </c>
      <c r="E24" s="80">
        <v>2983</v>
      </c>
      <c r="F24" s="107">
        <f>G24+H24+I24</f>
        <v>2988</v>
      </c>
      <c r="G24" s="80">
        <v>2892</v>
      </c>
      <c r="H24" s="80">
        <v>84</v>
      </c>
      <c r="I24" s="81">
        <v>12</v>
      </c>
      <c r="J24" s="80">
        <f>K24+L24</f>
        <v>27</v>
      </c>
      <c r="K24" s="80">
        <v>27</v>
      </c>
      <c r="L24" s="81">
        <v>0</v>
      </c>
      <c r="M24" s="80">
        <v>0</v>
      </c>
      <c r="N24" s="80">
        <v>0</v>
      </c>
      <c r="O24" s="80">
        <v>0</v>
      </c>
    </row>
    <row r="25" spans="1:15" x14ac:dyDescent="0.25">
      <c r="A25" s="6">
        <v>2</v>
      </c>
      <c r="B25" s="5" t="s">
        <v>34</v>
      </c>
      <c r="C25" s="5">
        <f>F25+J25+M25</f>
        <v>6526</v>
      </c>
      <c r="D25" s="80">
        <v>169</v>
      </c>
      <c r="E25" s="80">
        <v>6357</v>
      </c>
      <c r="F25" s="107">
        <f t="shared" ref="F25:F28" si="3">G25+H25+I25</f>
        <v>6381</v>
      </c>
      <c r="G25" s="80">
        <v>0</v>
      </c>
      <c r="H25" s="80">
        <v>6381</v>
      </c>
      <c r="I25" s="81"/>
      <c r="J25" s="80">
        <f>K25+L25</f>
        <v>145</v>
      </c>
      <c r="K25" s="80">
        <v>145</v>
      </c>
      <c r="L25" s="81">
        <v>0</v>
      </c>
      <c r="M25" s="80">
        <v>0</v>
      </c>
      <c r="N25" s="80">
        <v>0</v>
      </c>
      <c r="O25" s="80">
        <v>0</v>
      </c>
    </row>
    <row r="26" spans="1:15" x14ac:dyDescent="0.25">
      <c r="A26" s="6">
        <v>3</v>
      </c>
      <c r="B26" s="5" t="s">
        <v>35</v>
      </c>
      <c r="C26" s="5">
        <f>F26+J26+M26</f>
        <v>577</v>
      </c>
      <c r="D26" s="80">
        <v>0</v>
      </c>
      <c r="E26" s="80">
        <v>577</v>
      </c>
      <c r="F26" s="107">
        <f t="shared" si="3"/>
        <v>577</v>
      </c>
      <c r="G26" s="80">
        <v>577</v>
      </c>
      <c r="H26" s="80">
        <v>0</v>
      </c>
      <c r="I26" s="81">
        <v>0</v>
      </c>
      <c r="J26" s="80">
        <f>K26+L26</f>
        <v>0</v>
      </c>
      <c r="K26" s="80">
        <v>0</v>
      </c>
      <c r="L26" s="81">
        <v>0</v>
      </c>
      <c r="M26" s="80">
        <v>0</v>
      </c>
      <c r="N26" s="80">
        <v>0</v>
      </c>
      <c r="O26" s="80">
        <v>0</v>
      </c>
    </row>
    <row r="27" spans="1:15" x14ac:dyDescent="0.25">
      <c r="A27" s="6">
        <v>4</v>
      </c>
      <c r="B27" s="5" t="s">
        <v>36</v>
      </c>
      <c r="C27" s="5">
        <f>F27+J27+M27</f>
        <v>1387</v>
      </c>
      <c r="D27" s="108">
        <v>44</v>
      </c>
      <c r="E27" s="108">
        <v>664</v>
      </c>
      <c r="F27" s="107">
        <f t="shared" si="3"/>
        <v>679</v>
      </c>
      <c r="G27" s="108">
        <v>636</v>
      </c>
      <c r="H27" s="108">
        <v>30</v>
      </c>
      <c r="I27" s="109">
        <v>13</v>
      </c>
      <c r="J27" s="80">
        <f>K27+L27</f>
        <v>29</v>
      </c>
      <c r="K27" s="80">
        <v>29</v>
      </c>
      <c r="L27" s="81">
        <v>0</v>
      </c>
      <c r="M27" s="80">
        <v>679</v>
      </c>
      <c r="N27" s="80">
        <v>0</v>
      </c>
      <c r="O27" s="80">
        <v>0</v>
      </c>
    </row>
    <row r="28" spans="1:15" x14ac:dyDescent="0.25">
      <c r="A28" s="6">
        <v>5</v>
      </c>
      <c r="B28" s="5" t="s">
        <v>37</v>
      </c>
      <c r="C28" s="5">
        <f>F28+J28+M28</f>
        <v>1287</v>
      </c>
      <c r="D28" s="80">
        <v>4</v>
      </c>
      <c r="E28" s="80">
        <v>651</v>
      </c>
      <c r="F28" s="107">
        <f t="shared" si="3"/>
        <v>632</v>
      </c>
      <c r="G28" s="80">
        <v>493</v>
      </c>
      <c r="H28" s="80">
        <v>139</v>
      </c>
      <c r="I28" s="81">
        <v>0</v>
      </c>
      <c r="J28" s="80">
        <f>K28+L28</f>
        <v>23</v>
      </c>
      <c r="K28" s="80">
        <v>23</v>
      </c>
      <c r="L28" s="81">
        <v>0</v>
      </c>
      <c r="M28" s="80">
        <v>632</v>
      </c>
      <c r="N28" s="80">
        <v>0</v>
      </c>
      <c r="O28" s="80">
        <v>0</v>
      </c>
    </row>
    <row r="29" spans="1:15" x14ac:dyDescent="0.25">
      <c r="A29" s="5"/>
      <c r="B29" s="73" t="s">
        <v>38</v>
      </c>
      <c r="C29" s="8">
        <f>SUM(C10:C22)+SUM(C24:C28)</f>
        <v>20536</v>
      </c>
      <c r="D29" s="8">
        <f>SUM(D10:D22)+SUM(D24:D28)</f>
        <v>918</v>
      </c>
      <c r="E29" s="8">
        <f>SUM(E10:E22)+SUM(E24:E28)</f>
        <v>18312</v>
      </c>
      <c r="F29" s="8">
        <f t="shared" ref="F29:N29" si="4">SUM(F10:F22)+SUM(F24:F28)</f>
        <v>18310</v>
      </c>
      <c r="G29" s="8">
        <f>SUM(G10:G22)+SUM(G24:G28)</f>
        <v>9602</v>
      </c>
      <c r="H29" s="8">
        <f>SUM(H10:H22)+SUM(H24:H28)</f>
        <v>8679</v>
      </c>
      <c r="I29" s="8">
        <f>SUM(I10:I22)+SUM(I24:I28)</f>
        <v>29</v>
      </c>
      <c r="J29" s="8">
        <f t="shared" si="4"/>
        <v>891</v>
      </c>
      <c r="K29" s="8">
        <f>SUM(K10:K22)+SUM(K24:K28)</f>
        <v>891</v>
      </c>
      <c r="L29" s="8">
        <f>SUM(L10:L22)+SUM(L24:L28)</f>
        <v>0</v>
      </c>
      <c r="M29" s="8">
        <f>SUM(M10:M22)+SUM(M24:M28)</f>
        <v>1335</v>
      </c>
      <c r="N29" s="8">
        <f t="shared" si="4"/>
        <v>763</v>
      </c>
      <c r="O29" s="8">
        <f>SUM(O10:O28)</f>
        <v>360</v>
      </c>
    </row>
    <row r="30" spans="1:15" x14ac:dyDescent="0.25">
      <c r="A30" s="29"/>
      <c r="B30" s="45"/>
      <c r="C30" s="197"/>
      <c r="D30" s="197"/>
      <c r="E30" s="197"/>
      <c r="F30" s="197"/>
      <c r="G30" s="197">
        <f>G29+H29</f>
        <v>18281</v>
      </c>
      <c r="H30" s="197"/>
      <c r="I30" s="197"/>
      <c r="J30" s="197"/>
      <c r="K30" s="197"/>
      <c r="L30" s="197"/>
      <c r="M30" s="197"/>
      <c r="N30" s="197"/>
      <c r="O30" s="197"/>
    </row>
    <row r="31" spans="1:15" x14ac:dyDescent="0.25">
      <c r="F31" t="s">
        <v>407</v>
      </c>
      <c r="G31">
        <f>G30/F29*100</f>
        <v>99.841616602949216</v>
      </c>
      <c r="H31" t="s">
        <v>408</v>
      </c>
    </row>
    <row r="32" spans="1:15" ht="15" customHeight="1" x14ac:dyDescent="0.25">
      <c r="B32" s="120" t="s">
        <v>373</v>
      </c>
      <c r="C32" s="120"/>
      <c r="D32" s="120"/>
      <c r="E32" s="120"/>
      <c r="F32" s="120"/>
      <c r="G32" s="120"/>
      <c r="H32" s="120"/>
      <c r="I32" s="120"/>
      <c r="J32" s="120"/>
      <c r="K32" s="120"/>
      <c r="L32" s="120"/>
      <c r="M32" s="120"/>
      <c r="N32" s="120"/>
      <c r="O32" s="75"/>
    </row>
    <row r="33" spans="2:15" x14ac:dyDescent="0.25">
      <c r="B33" s="120"/>
      <c r="C33" s="120"/>
      <c r="D33" s="120"/>
      <c r="E33" s="120"/>
      <c r="F33" s="120"/>
      <c r="G33" s="120"/>
      <c r="H33" s="120"/>
      <c r="I33" s="120"/>
      <c r="J33" s="120"/>
      <c r="K33" s="120"/>
      <c r="L33" s="120"/>
      <c r="M33" s="120"/>
      <c r="N33" s="120"/>
      <c r="O33" s="75"/>
    </row>
    <row r="34" spans="2:15" x14ac:dyDescent="0.25">
      <c r="B34" s="120"/>
      <c r="C34" s="120"/>
      <c r="D34" s="120"/>
      <c r="E34" s="120"/>
      <c r="F34" s="120"/>
      <c r="G34" s="120"/>
      <c r="H34" s="120"/>
      <c r="I34" s="120"/>
      <c r="J34" s="120"/>
      <c r="K34" s="120"/>
      <c r="L34" s="120"/>
      <c r="M34" s="120"/>
      <c r="N34" s="120"/>
      <c r="O34" s="75"/>
    </row>
    <row r="35" spans="2:15" x14ac:dyDescent="0.25">
      <c r="B35" s="120"/>
      <c r="C35" s="120"/>
      <c r="D35" s="120"/>
      <c r="E35" s="120"/>
      <c r="F35" s="120"/>
      <c r="G35" s="120"/>
      <c r="H35" s="120"/>
      <c r="I35" s="120"/>
      <c r="J35" s="120"/>
      <c r="K35" s="120"/>
      <c r="L35" s="120"/>
      <c r="M35" s="120"/>
      <c r="N35" s="120"/>
      <c r="O35" s="75"/>
    </row>
    <row r="36" spans="2:15" x14ac:dyDescent="0.25">
      <c r="B36" s="75"/>
      <c r="C36" s="75"/>
      <c r="D36" s="75"/>
      <c r="E36" s="75"/>
      <c r="F36" s="75"/>
      <c r="G36" s="75"/>
      <c r="H36" s="75"/>
      <c r="I36" s="75"/>
      <c r="J36" s="75"/>
      <c r="K36" s="75"/>
      <c r="L36" s="75"/>
      <c r="M36" s="75"/>
      <c r="N36" s="75"/>
      <c r="O36" s="75"/>
    </row>
    <row r="37" spans="2:15" ht="15.75" x14ac:dyDescent="0.25">
      <c r="K37" s="141" t="s">
        <v>374</v>
      </c>
      <c r="L37" s="141"/>
      <c r="M37" s="141"/>
      <c r="N37" s="141"/>
    </row>
    <row r="38" spans="2:15" x14ac:dyDescent="0.25">
      <c r="K38" s="74"/>
      <c r="L38" s="74"/>
      <c r="M38" s="74"/>
      <c r="N38" s="74"/>
    </row>
    <row r="39" spans="2:15" x14ac:dyDescent="0.25">
      <c r="K39" s="74"/>
      <c r="L39" s="74"/>
      <c r="M39" s="74"/>
      <c r="N39" s="74"/>
    </row>
    <row r="40" spans="2:15" x14ac:dyDescent="0.25">
      <c r="K40" s="74"/>
      <c r="L40" s="74"/>
      <c r="M40" s="74"/>
      <c r="N40" s="74"/>
    </row>
    <row r="41" spans="2:15" x14ac:dyDescent="0.25">
      <c r="K41" s="74"/>
      <c r="L41" s="74"/>
      <c r="M41" s="74"/>
      <c r="N41" s="74"/>
    </row>
    <row r="42" spans="2:15" ht="15.75" x14ac:dyDescent="0.25">
      <c r="K42" s="141" t="s">
        <v>207</v>
      </c>
      <c r="L42" s="141"/>
      <c r="M42" s="141"/>
      <c r="N42" s="141"/>
    </row>
  </sheetData>
  <mergeCells count="23">
    <mergeCell ref="B32:N35"/>
    <mergeCell ref="K37:N37"/>
    <mergeCell ref="K42:N42"/>
    <mergeCell ref="N5:N7"/>
    <mergeCell ref="O5:O7"/>
    <mergeCell ref="C6:C7"/>
    <mergeCell ref="D6:E6"/>
    <mergeCell ref="F6:F7"/>
    <mergeCell ref="G6:I6"/>
    <mergeCell ref="J6:J7"/>
    <mergeCell ref="K6:L6"/>
    <mergeCell ref="B9:O9"/>
    <mergeCell ref="B23:O23"/>
    <mergeCell ref="A1:B1"/>
    <mergeCell ref="A2:B2"/>
    <mergeCell ref="A3:O3"/>
    <mergeCell ref="C4:M4"/>
    <mergeCell ref="A5:A7"/>
    <mergeCell ref="B5:B7"/>
    <mergeCell ref="C5:E5"/>
    <mergeCell ref="F5:I5"/>
    <mergeCell ref="J5:L5"/>
    <mergeCell ref="M5:M7"/>
  </mergeCells>
  <pageMargins left="0.2" right="0.2" top="0.47" bottom="0.48"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opLeftCell="A4" zoomScale="93" zoomScaleNormal="93" workbookViewId="0">
      <selection activeCell="F9" sqref="F9"/>
    </sheetView>
  </sheetViews>
  <sheetFormatPr defaultRowHeight="15" x14ac:dyDescent="0.25"/>
  <cols>
    <col min="1" max="1" width="5.140625" customWidth="1"/>
    <col min="2" max="2" width="33.140625" customWidth="1"/>
    <col min="3" max="3" width="8.7109375" customWidth="1"/>
    <col min="4" max="4" width="8" customWidth="1"/>
    <col min="5" max="5" width="8.28515625" customWidth="1"/>
    <col min="6" max="7" width="8" customWidth="1"/>
    <col min="8" max="8" width="7.85546875" customWidth="1"/>
    <col min="9" max="9" width="8" customWidth="1"/>
    <col min="10" max="10" width="7.5703125" customWidth="1"/>
    <col min="11" max="11" width="8.5703125" customWidth="1"/>
    <col min="12" max="13" width="8" customWidth="1"/>
    <col min="14" max="15" width="7.7109375" customWidth="1"/>
  </cols>
  <sheetData>
    <row r="1" spans="1:15" x14ac:dyDescent="0.25">
      <c r="A1" s="127" t="s">
        <v>371</v>
      </c>
      <c r="B1" s="127"/>
      <c r="C1" s="74"/>
      <c r="D1" s="74"/>
      <c r="E1" s="74"/>
      <c r="F1" s="74"/>
      <c r="G1" s="74"/>
      <c r="H1" s="74"/>
      <c r="I1" s="74"/>
      <c r="J1" s="74"/>
      <c r="K1" s="74"/>
      <c r="M1" s="72"/>
      <c r="N1" s="126" t="s">
        <v>20</v>
      </c>
      <c r="O1" s="126"/>
    </row>
    <row r="2" spans="1:15" x14ac:dyDescent="0.25">
      <c r="A2" s="127" t="s">
        <v>372</v>
      </c>
      <c r="B2" s="127"/>
      <c r="C2" s="74"/>
      <c r="D2" s="74"/>
      <c r="E2" s="74"/>
      <c r="F2" s="74"/>
      <c r="G2" s="74"/>
      <c r="H2" s="74"/>
      <c r="I2" s="74"/>
      <c r="J2" s="74"/>
      <c r="K2" s="74"/>
      <c r="M2" s="72"/>
      <c r="N2" s="72"/>
      <c r="O2" s="72"/>
    </row>
    <row r="3" spans="1:15" ht="48.75" customHeight="1" x14ac:dyDescent="0.25">
      <c r="A3" s="124" t="s">
        <v>406</v>
      </c>
      <c r="B3" s="124"/>
      <c r="C3" s="124"/>
      <c r="D3" s="124"/>
      <c r="E3" s="124"/>
      <c r="F3" s="124"/>
      <c r="G3" s="124"/>
      <c r="H3" s="124"/>
      <c r="I3" s="124"/>
      <c r="J3" s="124"/>
      <c r="K3" s="124"/>
      <c r="L3" s="124"/>
      <c r="M3" s="124"/>
      <c r="N3" s="124"/>
      <c r="O3" s="124"/>
    </row>
    <row r="4" spans="1:15" ht="1.5" customHeight="1" x14ac:dyDescent="0.25">
      <c r="C4" s="125"/>
      <c r="D4" s="125"/>
      <c r="E4" s="125"/>
      <c r="F4" s="125"/>
      <c r="G4" s="125"/>
      <c r="H4" s="125"/>
      <c r="I4" s="125"/>
      <c r="J4" s="125"/>
      <c r="K4" s="125"/>
      <c r="L4" s="125"/>
      <c r="M4" s="125"/>
    </row>
    <row r="5" spans="1:15" s="1" customFormat="1" ht="24" customHeight="1" x14ac:dyDescent="0.2">
      <c r="A5" s="110" t="s">
        <v>15</v>
      </c>
      <c r="B5" s="110" t="s">
        <v>180</v>
      </c>
      <c r="C5" s="113" t="s">
        <v>2</v>
      </c>
      <c r="D5" s="113"/>
      <c r="E5" s="113"/>
      <c r="F5" s="113" t="s">
        <v>13</v>
      </c>
      <c r="G5" s="113"/>
      <c r="H5" s="113"/>
      <c r="I5" s="113"/>
      <c r="J5" s="113" t="s">
        <v>3</v>
      </c>
      <c r="K5" s="113"/>
      <c r="L5" s="113"/>
      <c r="M5" s="110" t="s">
        <v>11</v>
      </c>
      <c r="N5" s="110" t="s">
        <v>12</v>
      </c>
      <c r="O5" s="110" t="s">
        <v>65</v>
      </c>
    </row>
    <row r="6" spans="1:15" s="1" customFormat="1" ht="14.25" x14ac:dyDescent="0.2">
      <c r="A6" s="111"/>
      <c r="B6" s="111"/>
      <c r="C6" s="113" t="s">
        <v>4</v>
      </c>
      <c r="D6" s="117" t="s">
        <v>5</v>
      </c>
      <c r="E6" s="117"/>
      <c r="F6" s="113" t="s">
        <v>4</v>
      </c>
      <c r="G6" s="114" t="s">
        <v>5</v>
      </c>
      <c r="H6" s="115"/>
      <c r="I6" s="116"/>
      <c r="J6" s="113" t="s">
        <v>4</v>
      </c>
      <c r="K6" s="117" t="s">
        <v>5</v>
      </c>
      <c r="L6" s="117"/>
      <c r="M6" s="111"/>
      <c r="N6" s="111"/>
      <c r="O6" s="111"/>
    </row>
    <row r="7" spans="1:15" s="1" customFormat="1" ht="87.75" customHeight="1" x14ac:dyDescent="0.2">
      <c r="A7" s="112"/>
      <c r="B7" s="112"/>
      <c r="C7" s="113"/>
      <c r="D7" s="27" t="s">
        <v>6</v>
      </c>
      <c r="E7" s="27" t="s">
        <v>7</v>
      </c>
      <c r="F7" s="113"/>
      <c r="G7" s="27" t="s">
        <v>14</v>
      </c>
      <c r="H7" s="27" t="s">
        <v>8</v>
      </c>
      <c r="I7" s="27" t="s">
        <v>9</v>
      </c>
      <c r="J7" s="113"/>
      <c r="K7" s="27" t="s">
        <v>10</v>
      </c>
      <c r="L7" s="27" t="s">
        <v>185</v>
      </c>
      <c r="M7" s="112"/>
      <c r="N7" s="112"/>
      <c r="O7" s="112"/>
    </row>
    <row r="8" spans="1:15" ht="26.25" customHeight="1" x14ac:dyDescent="0.25">
      <c r="A8" s="12" t="s">
        <v>44</v>
      </c>
      <c r="B8" s="12" t="s">
        <v>56</v>
      </c>
      <c r="C8" s="19" t="s">
        <v>64</v>
      </c>
      <c r="D8" s="11">
        <v>2</v>
      </c>
      <c r="E8" s="11">
        <v>3</v>
      </c>
      <c r="F8" s="11">
        <v>4</v>
      </c>
      <c r="G8" s="11">
        <v>5</v>
      </c>
      <c r="H8" s="11">
        <v>6</v>
      </c>
      <c r="I8" s="11">
        <v>7</v>
      </c>
      <c r="J8" s="11">
        <v>8</v>
      </c>
      <c r="K8" s="11">
        <v>9</v>
      </c>
      <c r="L8" s="11">
        <v>10</v>
      </c>
      <c r="M8" s="11">
        <v>11</v>
      </c>
      <c r="N8" s="11">
        <v>12</v>
      </c>
      <c r="O8" s="11">
        <v>13</v>
      </c>
    </row>
    <row r="9" spans="1:15" x14ac:dyDescent="0.25">
      <c r="A9" s="6"/>
      <c r="B9" s="5" t="s">
        <v>190</v>
      </c>
      <c r="C9" s="5">
        <f>F9+J9+M9</f>
        <v>2002</v>
      </c>
      <c r="D9" s="80">
        <v>24</v>
      </c>
      <c r="E9" s="80">
        <v>1978</v>
      </c>
      <c r="F9" s="5">
        <f>G9+H9+I9</f>
        <v>1987</v>
      </c>
      <c r="G9" s="80">
        <v>1531</v>
      </c>
      <c r="H9" s="80">
        <v>439</v>
      </c>
      <c r="I9" s="81">
        <v>17</v>
      </c>
      <c r="J9" s="5">
        <f>K9+L9</f>
        <v>15</v>
      </c>
      <c r="K9" s="80">
        <v>15</v>
      </c>
      <c r="L9" s="81">
        <v>0</v>
      </c>
      <c r="M9" s="80">
        <v>0</v>
      </c>
      <c r="N9" s="80">
        <v>8</v>
      </c>
      <c r="O9" s="5">
        <v>180</v>
      </c>
    </row>
    <row r="10" spans="1:15" x14ac:dyDescent="0.25">
      <c r="A10" s="6">
        <v>2</v>
      </c>
      <c r="B10" s="5" t="s">
        <v>191</v>
      </c>
      <c r="C10" s="5">
        <f>F10+J10+M10</f>
        <v>2642</v>
      </c>
      <c r="D10" s="80">
        <v>13</v>
      </c>
      <c r="E10" s="80">
        <v>2629</v>
      </c>
      <c r="F10" s="5">
        <f>G10+H10+I10</f>
        <v>2618</v>
      </c>
      <c r="G10" s="80">
        <v>1482</v>
      </c>
      <c r="H10" s="80">
        <v>1121</v>
      </c>
      <c r="I10" s="81">
        <v>15</v>
      </c>
      <c r="J10" s="5">
        <f t="shared" ref="J10:J24" si="0">K10+L10</f>
        <v>24</v>
      </c>
      <c r="K10" s="80">
        <v>24</v>
      </c>
      <c r="L10" s="81">
        <v>0</v>
      </c>
      <c r="M10" s="80">
        <v>0</v>
      </c>
      <c r="N10" s="80">
        <v>6</v>
      </c>
      <c r="O10" s="5">
        <v>29</v>
      </c>
    </row>
    <row r="11" spans="1:15" x14ac:dyDescent="0.25">
      <c r="A11" s="6">
        <v>3</v>
      </c>
      <c r="B11" s="5" t="s">
        <v>192</v>
      </c>
      <c r="C11" s="5">
        <f t="shared" ref="C11:C24" si="1">F11+J11+M11</f>
        <v>1063</v>
      </c>
      <c r="D11" s="80">
        <v>38</v>
      </c>
      <c r="E11" s="80">
        <v>1025</v>
      </c>
      <c r="F11" s="5">
        <f t="shared" ref="F11:F24" si="2">G11+H11+I11</f>
        <v>1027</v>
      </c>
      <c r="G11" s="80">
        <v>721</v>
      </c>
      <c r="H11" s="80">
        <v>290</v>
      </c>
      <c r="I11" s="81">
        <v>16</v>
      </c>
      <c r="J11" s="5">
        <f t="shared" si="0"/>
        <v>36</v>
      </c>
      <c r="K11" s="80">
        <v>36</v>
      </c>
      <c r="L11" s="81">
        <v>0</v>
      </c>
      <c r="M11" s="80">
        <v>0</v>
      </c>
      <c r="N11" s="80">
        <v>44</v>
      </c>
      <c r="O11" s="5">
        <v>86</v>
      </c>
    </row>
    <row r="12" spans="1:15" x14ac:dyDescent="0.25">
      <c r="A12" s="6">
        <v>4</v>
      </c>
      <c r="B12" s="5" t="s">
        <v>193</v>
      </c>
      <c r="C12" s="5">
        <f t="shared" si="1"/>
        <v>2195</v>
      </c>
      <c r="D12" s="80">
        <v>22</v>
      </c>
      <c r="E12" s="80">
        <v>2173</v>
      </c>
      <c r="F12" s="5">
        <f t="shared" si="2"/>
        <v>2163</v>
      </c>
      <c r="G12" s="80">
        <v>2136</v>
      </c>
      <c r="H12" s="80">
        <v>26</v>
      </c>
      <c r="I12" s="81">
        <v>1</v>
      </c>
      <c r="J12" s="5">
        <f t="shared" si="0"/>
        <v>32</v>
      </c>
      <c r="K12" s="80">
        <v>32</v>
      </c>
      <c r="L12" s="81">
        <v>0</v>
      </c>
      <c r="M12" s="80">
        <v>0</v>
      </c>
      <c r="N12" s="80">
        <v>23</v>
      </c>
      <c r="O12" s="5">
        <v>48</v>
      </c>
    </row>
    <row r="13" spans="1:15" x14ac:dyDescent="0.25">
      <c r="A13" s="6">
        <v>5</v>
      </c>
      <c r="B13" s="5" t="s">
        <v>194</v>
      </c>
      <c r="C13" s="5">
        <f t="shared" si="1"/>
        <v>2138</v>
      </c>
      <c r="D13" s="80">
        <v>3</v>
      </c>
      <c r="E13" s="80">
        <v>2135</v>
      </c>
      <c r="F13" s="5">
        <f t="shared" si="2"/>
        <v>2136</v>
      </c>
      <c r="G13" s="80">
        <v>2134</v>
      </c>
      <c r="H13" s="80">
        <v>1</v>
      </c>
      <c r="I13" s="81">
        <v>1</v>
      </c>
      <c r="J13" s="5">
        <f t="shared" si="0"/>
        <v>2</v>
      </c>
      <c r="K13" s="80">
        <v>2</v>
      </c>
      <c r="L13" s="81">
        <v>0</v>
      </c>
      <c r="M13" s="80">
        <v>0</v>
      </c>
      <c r="N13" s="80">
        <v>8</v>
      </c>
      <c r="O13" s="5">
        <v>5</v>
      </c>
    </row>
    <row r="14" spans="1:15" x14ac:dyDescent="0.25">
      <c r="A14" s="6">
        <v>6</v>
      </c>
      <c r="B14" s="5" t="s">
        <v>195</v>
      </c>
      <c r="C14" s="5">
        <f t="shared" si="1"/>
        <v>3704</v>
      </c>
      <c r="D14" s="80">
        <v>20</v>
      </c>
      <c r="E14" s="80">
        <v>3684</v>
      </c>
      <c r="F14" s="5">
        <f t="shared" si="2"/>
        <v>3686</v>
      </c>
      <c r="G14" s="80">
        <v>3602</v>
      </c>
      <c r="H14" s="80">
        <v>69</v>
      </c>
      <c r="I14" s="81">
        <v>15</v>
      </c>
      <c r="J14" s="5">
        <f t="shared" si="0"/>
        <v>18</v>
      </c>
      <c r="K14" s="80">
        <v>18</v>
      </c>
      <c r="L14" s="81">
        <v>0</v>
      </c>
      <c r="M14" s="80">
        <v>0</v>
      </c>
      <c r="N14" s="80">
        <v>29</v>
      </c>
      <c r="O14" s="5">
        <v>208</v>
      </c>
    </row>
    <row r="15" spans="1:15" x14ac:dyDescent="0.25">
      <c r="A15" s="6">
        <v>7</v>
      </c>
      <c r="B15" s="5" t="s">
        <v>196</v>
      </c>
      <c r="C15" s="5">
        <f t="shared" si="1"/>
        <v>1197</v>
      </c>
      <c r="D15" s="80">
        <v>5</v>
      </c>
      <c r="E15" s="80">
        <v>1192</v>
      </c>
      <c r="F15" s="5">
        <f t="shared" si="2"/>
        <v>1192</v>
      </c>
      <c r="G15" s="80">
        <v>1177</v>
      </c>
      <c r="H15" s="80">
        <v>15</v>
      </c>
      <c r="I15" s="81">
        <v>0</v>
      </c>
      <c r="J15" s="5">
        <f t="shared" si="0"/>
        <v>3</v>
      </c>
      <c r="K15" s="80">
        <v>3</v>
      </c>
      <c r="L15" s="81">
        <v>0</v>
      </c>
      <c r="M15" s="80">
        <v>2</v>
      </c>
      <c r="N15" s="80">
        <v>6</v>
      </c>
      <c r="O15" s="5">
        <v>9</v>
      </c>
    </row>
    <row r="16" spans="1:15" x14ac:dyDescent="0.25">
      <c r="A16" s="6">
        <v>8</v>
      </c>
      <c r="B16" s="5" t="s">
        <v>197</v>
      </c>
      <c r="C16" s="5">
        <f t="shared" si="1"/>
        <v>3018</v>
      </c>
      <c r="D16" s="80">
        <v>10</v>
      </c>
      <c r="E16" s="80">
        <v>3008</v>
      </c>
      <c r="F16" s="5">
        <f t="shared" si="2"/>
        <v>3005</v>
      </c>
      <c r="G16" s="80">
        <v>2945</v>
      </c>
      <c r="H16" s="80">
        <v>60</v>
      </c>
      <c r="I16" s="81">
        <v>0</v>
      </c>
      <c r="J16" s="5">
        <f t="shared" si="0"/>
        <v>12</v>
      </c>
      <c r="K16" s="80">
        <v>12</v>
      </c>
      <c r="L16" s="81">
        <v>0</v>
      </c>
      <c r="M16" s="80">
        <v>1</v>
      </c>
      <c r="N16" s="80">
        <v>10</v>
      </c>
      <c r="O16" s="5">
        <v>47</v>
      </c>
    </row>
    <row r="17" spans="1:15" x14ac:dyDescent="0.25">
      <c r="A17" s="6">
        <v>9</v>
      </c>
      <c r="B17" s="5" t="s">
        <v>198</v>
      </c>
      <c r="C17" s="5">
        <f t="shared" si="1"/>
        <v>3194</v>
      </c>
      <c r="D17" s="80">
        <v>21</v>
      </c>
      <c r="E17" s="80">
        <v>3173</v>
      </c>
      <c r="F17" s="5">
        <f t="shared" si="2"/>
        <v>3184</v>
      </c>
      <c r="G17" s="80">
        <v>3156</v>
      </c>
      <c r="H17" s="80">
        <v>25</v>
      </c>
      <c r="I17" s="81">
        <v>3</v>
      </c>
      <c r="J17" s="5">
        <f t="shared" si="0"/>
        <v>10</v>
      </c>
      <c r="K17" s="80">
        <v>10</v>
      </c>
      <c r="L17" s="81">
        <v>0</v>
      </c>
      <c r="M17" s="80">
        <v>0</v>
      </c>
      <c r="N17" s="80">
        <v>16</v>
      </c>
      <c r="O17" s="5">
        <v>10</v>
      </c>
    </row>
    <row r="18" spans="1:15" x14ac:dyDescent="0.25">
      <c r="A18" s="6">
        <v>10</v>
      </c>
      <c r="B18" s="5" t="s">
        <v>199</v>
      </c>
      <c r="C18" s="5">
        <f t="shared" si="1"/>
        <v>2574</v>
      </c>
      <c r="D18" s="80">
        <v>7</v>
      </c>
      <c r="E18" s="80">
        <v>2567</v>
      </c>
      <c r="F18" s="5">
        <f t="shared" si="2"/>
        <v>2565</v>
      </c>
      <c r="G18" s="80">
        <v>2550</v>
      </c>
      <c r="H18" s="80">
        <v>15</v>
      </c>
      <c r="I18" s="81">
        <v>0</v>
      </c>
      <c r="J18" s="5">
        <f t="shared" si="0"/>
        <v>8</v>
      </c>
      <c r="K18" s="80">
        <v>8</v>
      </c>
      <c r="L18" s="81">
        <v>0</v>
      </c>
      <c r="M18" s="80">
        <v>1</v>
      </c>
      <c r="N18" s="80">
        <v>23</v>
      </c>
      <c r="O18" s="5">
        <v>37</v>
      </c>
    </row>
    <row r="19" spans="1:15" x14ac:dyDescent="0.25">
      <c r="A19" s="6">
        <v>11</v>
      </c>
      <c r="B19" s="5" t="s">
        <v>200</v>
      </c>
      <c r="C19" s="5">
        <f t="shared" si="1"/>
        <v>3156</v>
      </c>
      <c r="D19" s="80">
        <v>24</v>
      </c>
      <c r="E19" s="80">
        <v>3132</v>
      </c>
      <c r="F19" s="5">
        <f t="shared" si="2"/>
        <v>3125</v>
      </c>
      <c r="G19" s="80">
        <v>3001</v>
      </c>
      <c r="H19" s="80">
        <v>123</v>
      </c>
      <c r="I19" s="81">
        <v>1</v>
      </c>
      <c r="J19" s="5">
        <f t="shared" si="0"/>
        <v>31</v>
      </c>
      <c r="K19" s="80">
        <v>31</v>
      </c>
      <c r="L19" s="81">
        <v>0</v>
      </c>
      <c r="M19" s="80">
        <v>0</v>
      </c>
      <c r="N19" s="80">
        <v>34</v>
      </c>
      <c r="O19" s="5">
        <v>36</v>
      </c>
    </row>
    <row r="20" spans="1:15" x14ac:dyDescent="0.25">
      <c r="A20" s="6">
        <v>12</v>
      </c>
      <c r="B20" s="5" t="s">
        <v>201</v>
      </c>
      <c r="C20" s="5">
        <f t="shared" si="1"/>
        <v>1862</v>
      </c>
      <c r="D20" s="80">
        <v>7</v>
      </c>
      <c r="E20" s="80">
        <v>1855</v>
      </c>
      <c r="F20" s="5">
        <f t="shared" si="2"/>
        <v>1849</v>
      </c>
      <c r="G20" s="80">
        <v>1842</v>
      </c>
      <c r="H20" s="80">
        <v>7</v>
      </c>
      <c r="I20" s="81">
        <v>0</v>
      </c>
      <c r="J20" s="5">
        <f t="shared" si="0"/>
        <v>13</v>
      </c>
      <c r="K20" s="80">
        <v>12</v>
      </c>
      <c r="L20" s="81">
        <v>1</v>
      </c>
      <c r="M20" s="80">
        <v>0</v>
      </c>
      <c r="N20" s="80">
        <v>16</v>
      </c>
      <c r="O20" s="5">
        <v>7</v>
      </c>
    </row>
    <row r="21" spans="1:15" x14ac:dyDescent="0.25">
      <c r="A21" s="6">
        <v>13</v>
      </c>
      <c r="B21" s="5" t="s">
        <v>202</v>
      </c>
      <c r="C21" s="5">
        <f t="shared" si="1"/>
        <v>2203</v>
      </c>
      <c r="D21" s="80">
        <v>20</v>
      </c>
      <c r="E21" s="80">
        <v>2183</v>
      </c>
      <c r="F21" s="5">
        <f t="shared" si="2"/>
        <v>2189</v>
      </c>
      <c r="G21" s="80">
        <v>2160</v>
      </c>
      <c r="H21" s="80">
        <v>28</v>
      </c>
      <c r="I21" s="81">
        <v>1</v>
      </c>
      <c r="J21" s="5">
        <f t="shared" si="0"/>
        <v>11</v>
      </c>
      <c r="K21" s="80">
        <v>11</v>
      </c>
      <c r="L21" s="81">
        <v>0</v>
      </c>
      <c r="M21" s="80">
        <v>3</v>
      </c>
      <c r="N21" s="80">
        <v>34</v>
      </c>
      <c r="O21" s="5">
        <v>47</v>
      </c>
    </row>
    <row r="22" spans="1:15" x14ac:dyDescent="0.25">
      <c r="A22" s="6">
        <v>14</v>
      </c>
      <c r="B22" s="5" t="s">
        <v>203</v>
      </c>
      <c r="C22" s="5">
        <f t="shared" si="1"/>
        <v>427</v>
      </c>
      <c r="D22" s="80">
        <v>2</v>
      </c>
      <c r="E22" s="80">
        <v>425</v>
      </c>
      <c r="F22" s="5">
        <f t="shared" si="2"/>
        <v>423</v>
      </c>
      <c r="G22" s="80">
        <v>421</v>
      </c>
      <c r="H22" s="80">
        <v>2</v>
      </c>
      <c r="I22" s="81">
        <v>0</v>
      </c>
      <c r="J22" s="5">
        <f t="shared" si="0"/>
        <v>4</v>
      </c>
      <c r="K22" s="80">
        <v>4</v>
      </c>
      <c r="L22" s="81">
        <v>0</v>
      </c>
      <c r="M22" s="80">
        <v>0</v>
      </c>
      <c r="N22" s="80">
        <v>1</v>
      </c>
      <c r="O22" s="104">
        <v>4</v>
      </c>
    </row>
    <row r="23" spans="1:15" x14ac:dyDescent="0.25">
      <c r="A23" s="6">
        <v>15</v>
      </c>
      <c r="B23" s="5" t="s">
        <v>204</v>
      </c>
      <c r="C23" s="5">
        <f t="shared" si="1"/>
        <v>465</v>
      </c>
      <c r="D23" s="80">
        <v>0</v>
      </c>
      <c r="E23" s="80">
        <v>467</v>
      </c>
      <c r="F23" s="5">
        <f t="shared" si="2"/>
        <v>459</v>
      </c>
      <c r="G23" s="80">
        <v>422</v>
      </c>
      <c r="H23" s="80">
        <v>27</v>
      </c>
      <c r="I23" s="81">
        <v>10</v>
      </c>
      <c r="J23" s="5">
        <f t="shared" si="0"/>
        <v>6</v>
      </c>
      <c r="K23" s="80">
        <v>6</v>
      </c>
      <c r="L23" s="81">
        <v>0</v>
      </c>
      <c r="M23" s="80">
        <v>0</v>
      </c>
      <c r="N23" s="80">
        <v>2</v>
      </c>
      <c r="O23" s="5">
        <v>0</v>
      </c>
    </row>
    <row r="24" spans="1:15" x14ac:dyDescent="0.25">
      <c r="A24" s="6">
        <v>16</v>
      </c>
      <c r="B24" s="5" t="s">
        <v>205</v>
      </c>
      <c r="C24" s="5">
        <f t="shared" si="1"/>
        <v>637</v>
      </c>
      <c r="D24" s="80">
        <v>0</v>
      </c>
      <c r="E24" s="80">
        <v>637</v>
      </c>
      <c r="F24" s="5">
        <f t="shared" si="2"/>
        <v>637</v>
      </c>
      <c r="G24" s="80">
        <v>635</v>
      </c>
      <c r="H24" s="80">
        <v>2</v>
      </c>
      <c r="I24" s="81">
        <v>0</v>
      </c>
      <c r="J24" s="5">
        <f t="shared" si="0"/>
        <v>0</v>
      </c>
      <c r="K24" s="80">
        <v>0</v>
      </c>
      <c r="L24" s="81">
        <v>0</v>
      </c>
      <c r="M24" s="80">
        <v>0</v>
      </c>
      <c r="N24" s="80">
        <v>0</v>
      </c>
      <c r="O24" s="5">
        <v>6</v>
      </c>
    </row>
    <row r="25" spans="1:15" x14ac:dyDescent="0.25">
      <c r="A25" s="6"/>
      <c r="B25" s="73" t="s">
        <v>186</v>
      </c>
      <c r="C25" s="8">
        <f t="shared" ref="C25:O25" si="3">SUM(C9:C24)</f>
        <v>32477</v>
      </c>
      <c r="D25" s="8">
        <f t="shared" si="3"/>
        <v>216</v>
      </c>
      <c r="E25" s="8">
        <f t="shared" si="3"/>
        <v>32263</v>
      </c>
      <c r="F25" s="8">
        <f t="shared" si="3"/>
        <v>32245</v>
      </c>
      <c r="G25" s="8">
        <f t="shared" si="3"/>
        <v>29915</v>
      </c>
      <c r="H25" s="8">
        <f t="shared" si="3"/>
        <v>2250</v>
      </c>
      <c r="I25" s="8">
        <f t="shared" si="3"/>
        <v>80</v>
      </c>
      <c r="J25" s="8">
        <f t="shared" si="3"/>
        <v>225</v>
      </c>
      <c r="K25" s="8">
        <f t="shared" si="3"/>
        <v>224</v>
      </c>
      <c r="L25" s="8">
        <f t="shared" si="3"/>
        <v>1</v>
      </c>
      <c r="M25" s="8">
        <f t="shared" si="3"/>
        <v>7</v>
      </c>
      <c r="N25" s="8">
        <f t="shared" si="3"/>
        <v>260</v>
      </c>
      <c r="O25" s="8">
        <f t="shared" si="3"/>
        <v>759</v>
      </c>
    </row>
    <row r="26" spans="1:15" ht="20.25" customHeight="1" x14ac:dyDescent="0.25">
      <c r="L26" s="141" t="s">
        <v>374</v>
      </c>
      <c r="M26" s="141"/>
      <c r="N26" s="141"/>
      <c r="O26" s="141"/>
    </row>
    <row r="31" spans="1:15" ht="15.75" x14ac:dyDescent="0.25">
      <c r="L31" s="141" t="s">
        <v>207</v>
      </c>
      <c r="M31" s="141"/>
      <c r="N31" s="141"/>
      <c r="O31" s="141"/>
    </row>
  </sheetData>
  <mergeCells count="21">
    <mergeCell ref="L26:O26"/>
    <mergeCell ref="L31:O31"/>
    <mergeCell ref="M5:M7"/>
    <mergeCell ref="N5:N7"/>
    <mergeCell ref="O5:O7"/>
    <mergeCell ref="K6:L6"/>
    <mergeCell ref="A1:B1"/>
    <mergeCell ref="N1:O1"/>
    <mergeCell ref="A2:B2"/>
    <mergeCell ref="A3:O3"/>
    <mergeCell ref="C4:M4"/>
    <mergeCell ref="A5:A7"/>
    <mergeCell ref="B5:B7"/>
    <mergeCell ref="C5:E5"/>
    <mergeCell ref="F5:I5"/>
    <mergeCell ref="J5:L5"/>
    <mergeCell ref="C6:C7"/>
    <mergeCell ref="D6:E6"/>
    <mergeCell ref="F6:F7"/>
    <mergeCell ref="G6:I6"/>
    <mergeCell ref="J6:J7"/>
  </mergeCells>
  <pageMargins left="0.22" right="0.23" top="0.42" bottom="0.28000000000000003"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22" workbookViewId="0">
      <selection activeCell="G10" sqref="G10"/>
    </sheetView>
  </sheetViews>
  <sheetFormatPr defaultColWidth="9.140625" defaultRowHeight="15" x14ac:dyDescent="0.25"/>
  <cols>
    <col min="1" max="1" width="4.42578125" style="2" customWidth="1"/>
    <col min="2" max="2" width="32.28515625" style="2" customWidth="1"/>
    <col min="3" max="3" width="10" style="2" customWidth="1"/>
    <col min="4" max="4" width="9.5703125" style="2" customWidth="1"/>
    <col min="5" max="5" width="10" style="2" customWidth="1"/>
    <col min="6" max="6" width="11.140625" style="34" customWidth="1"/>
    <col min="7" max="7" width="10.140625" style="2" customWidth="1"/>
    <col min="8" max="8" width="11.140625" style="2" customWidth="1"/>
    <col min="9" max="9" width="12.5703125" style="2" customWidth="1"/>
    <col min="10" max="10" width="12.140625" style="2" customWidth="1"/>
    <col min="11" max="11" width="9.140625" style="2" customWidth="1"/>
    <col min="12" max="12" width="9.7109375" style="2" customWidth="1"/>
    <col min="13" max="16384" width="9.140625" style="2"/>
  </cols>
  <sheetData>
    <row r="1" spans="1:12" x14ac:dyDescent="0.25">
      <c r="A1" s="2" t="s">
        <v>0</v>
      </c>
      <c r="L1" s="1" t="s">
        <v>40</v>
      </c>
    </row>
    <row r="2" spans="1:12" x14ac:dyDescent="0.25">
      <c r="A2" s="2" t="s">
        <v>1</v>
      </c>
    </row>
    <row r="3" spans="1:12" x14ac:dyDescent="0.25">
      <c r="A3" s="190" t="s">
        <v>71</v>
      </c>
      <c r="B3" s="190"/>
      <c r="C3" s="190"/>
      <c r="D3" s="190"/>
      <c r="E3" s="190"/>
      <c r="F3" s="190"/>
      <c r="G3" s="190"/>
      <c r="H3" s="190"/>
    </row>
    <row r="4" spans="1:12" x14ac:dyDescent="0.25">
      <c r="A4" s="190" t="s">
        <v>120</v>
      </c>
      <c r="B4" s="190"/>
      <c r="C4" s="190"/>
      <c r="D4" s="190"/>
      <c r="E4" s="190"/>
      <c r="F4" s="190"/>
      <c r="G4" s="190"/>
      <c r="H4" s="190"/>
      <c r="I4" s="190"/>
      <c r="J4" s="190"/>
      <c r="K4" s="190"/>
    </row>
    <row r="5" spans="1:12" ht="48" customHeight="1" x14ac:dyDescent="0.25">
      <c r="A5" s="124" t="s">
        <v>81</v>
      </c>
      <c r="B5" s="124"/>
      <c r="C5" s="124"/>
      <c r="D5" s="124"/>
      <c r="E5" s="124"/>
      <c r="F5" s="124"/>
      <c r="G5" s="124"/>
      <c r="H5" s="124"/>
      <c r="I5" s="124"/>
      <c r="J5" s="124"/>
      <c r="K5" s="124"/>
      <c r="L5" s="124"/>
    </row>
    <row r="6" spans="1:12" ht="3.75" customHeight="1" x14ac:dyDescent="0.25"/>
    <row r="7" spans="1:12" ht="52.5" customHeight="1" x14ac:dyDescent="0.25">
      <c r="A7" s="185" t="s">
        <v>15</v>
      </c>
      <c r="B7" s="185" t="s">
        <v>72</v>
      </c>
      <c r="C7" s="185" t="s">
        <v>76</v>
      </c>
      <c r="D7" s="185" t="s">
        <v>79</v>
      </c>
      <c r="E7" s="174" t="s">
        <v>80</v>
      </c>
      <c r="F7" s="175"/>
      <c r="G7" s="175"/>
      <c r="H7" s="192"/>
      <c r="I7" s="153" t="s">
        <v>128</v>
      </c>
      <c r="J7" s="154"/>
      <c r="K7" s="185" t="s">
        <v>99</v>
      </c>
      <c r="L7" s="185" t="s">
        <v>117</v>
      </c>
    </row>
    <row r="8" spans="1:12" ht="132.75" customHeight="1" x14ac:dyDescent="0.25">
      <c r="A8" s="185"/>
      <c r="B8" s="185"/>
      <c r="C8" s="185"/>
      <c r="D8" s="185"/>
      <c r="E8" s="27" t="s">
        <v>121</v>
      </c>
      <c r="F8" s="27" t="s">
        <v>78</v>
      </c>
      <c r="G8" s="27" t="s">
        <v>77</v>
      </c>
      <c r="H8" s="27" t="s">
        <v>98</v>
      </c>
      <c r="I8" s="27" t="s">
        <v>100</v>
      </c>
      <c r="J8" s="27" t="s">
        <v>101</v>
      </c>
      <c r="K8" s="185"/>
      <c r="L8" s="185"/>
    </row>
    <row r="9" spans="1:12" s="24" customFormat="1" ht="15.75" customHeight="1" x14ac:dyDescent="0.25">
      <c r="A9" s="23" t="s">
        <v>44</v>
      </c>
      <c r="B9" s="23" t="s">
        <v>56</v>
      </c>
      <c r="C9" s="23">
        <v>1</v>
      </c>
      <c r="D9" s="23">
        <v>2</v>
      </c>
      <c r="E9" s="23">
        <v>3</v>
      </c>
      <c r="F9" s="23">
        <v>4</v>
      </c>
      <c r="G9" s="23">
        <v>5</v>
      </c>
      <c r="H9" s="23">
        <v>6</v>
      </c>
      <c r="I9" s="23">
        <v>7</v>
      </c>
      <c r="J9" s="23">
        <v>8</v>
      </c>
      <c r="K9" s="23">
        <v>9</v>
      </c>
      <c r="L9" s="23">
        <v>10</v>
      </c>
    </row>
    <row r="10" spans="1:12" ht="45" customHeight="1" x14ac:dyDescent="0.25">
      <c r="A10" s="13" t="s">
        <v>17</v>
      </c>
      <c r="B10" s="30" t="s">
        <v>45</v>
      </c>
      <c r="C10" s="5"/>
      <c r="D10" s="5"/>
      <c r="E10" s="5"/>
      <c r="F10" s="5"/>
      <c r="G10" s="5"/>
      <c r="H10" s="5"/>
      <c r="I10" s="5"/>
      <c r="J10" s="5"/>
      <c r="K10" s="5"/>
      <c r="L10" s="5"/>
    </row>
    <row r="11" spans="1:12" x14ac:dyDescent="0.25">
      <c r="A11" s="4"/>
      <c r="B11" s="26" t="s">
        <v>21</v>
      </c>
      <c r="C11" s="5"/>
      <c r="D11" s="5"/>
      <c r="E11" s="5"/>
      <c r="F11" s="5"/>
      <c r="G11" s="5"/>
      <c r="H11" s="5"/>
      <c r="I11" s="5"/>
      <c r="J11" s="5"/>
      <c r="K11" s="5"/>
      <c r="L11" s="5"/>
    </row>
    <row r="12" spans="1:12" x14ac:dyDescent="0.25">
      <c r="A12" s="4">
        <v>1</v>
      </c>
      <c r="B12" s="25" t="s">
        <v>67</v>
      </c>
      <c r="C12" s="5"/>
      <c r="D12" s="5"/>
      <c r="E12" s="5"/>
      <c r="F12" s="5"/>
      <c r="G12" s="5"/>
      <c r="H12" s="5"/>
      <c r="I12" s="5"/>
      <c r="J12" s="5"/>
      <c r="K12" s="5"/>
      <c r="L12" s="5"/>
    </row>
    <row r="13" spans="1:12" x14ac:dyDescent="0.25">
      <c r="A13" s="4">
        <v>2</v>
      </c>
      <c r="B13" s="25" t="s">
        <v>67</v>
      </c>
      <c r="C13" s="5"/>
      <c r="D13" s="5"/>
      <c r="E13" s="5"/>
      <c r="F13" s="5"/>
      <c r="G13" s="5"/>
      <c r="H13" s="5"/>
      <c r="I13" s="5"/>
      <c r="J13" s="5"/>
      <c r="K13" s="5"/>
      <c r="L13" s="5"/>
    </row>
    <row r="14" spans="1:12" x14ac:dyDescent="0.25">
      <c r="A14" s="4"/>
      <c r="B14" s="5" t="s">
        <v>68</v>
      </c>
      <c r="C14" s="5"/>
      <c r="D14" s="5"/>
      <c r="E14" s="5"/>
      <c r="F14" s="5"/>
      <c r="G14" s="5"/>
      <c r="H14" s="5"/>
      <c r="I14" s="5"/>
      <c r="J14" s="5"/>
      <c r="K14" s="5"/>
      <c r="L14" s="5"/>
    </row>
    <row r="15" spans="1:12" x14ac:dyDescent="0.25">
      <c r="A15" s="4"/>
      <c r="B15" s="26" t="s">
        <v>73</v>
      </c>
      <c r="C15" s="5"/>
      <c r="D15" s="5"/>
      <c r="E15" s="5"/>
      <c r="F15" s="5"/>
      <c r="G15" s="5"/>
      <c r="H15" s="5"/>
      <c r="I15" s="5"/>
      <c r="J15" s="5"/>
      <c r="K15" s="5"/>
      <c r="L15" s="5"/>
    </row>
    <row r="16" spans="1:12" x14ac:dyDescent="0.25">
      <c r="A16" s="4">
        <v>1</v>
      </c>
      <c r="B16" s="25" t="s">
        <v>67</v>
      </c>
      <c r="C16" s="5"/>
      <c r="D16" s="5"/>
      <c r="E16" s="5"/>
      <c r="F16" s="5"/>
      <c r="G16" s="5"/>
      <c r="H16" s="5"/>
      <c r="I16" s="5"/>
      <c r="J16" s="5"/>
      <c r="K16" s="5"/>
      <c r="L16" s="5"/>
    </row>
    <row r="17" spans="1:12" x14ac:dyDescent="0.25">
      <c r="A17" s="4">
        <v>2</v>
      </c>
      <c r="B17" s="25" t="s">
        <v>67</v>
      </c>
      <c r="C17" s="5"/>
      <c r="D17" s="5"/>
      <c r="E17" s="5"/>
      <c r="F17" s="5"/>
      <c r="G17" s="5"/>
      <c r="H17" s="5"/>
      <c r="I17" s="5"/>
      <c r="J17" s="5"/>
      <c r="K17" s="5"/>
      <c r="L17" s="5"/>
    </row>
    <row r="18" spans="1:12" x14ac:dyDescent="0.25">
      <c r="A18" s="4"/>
      <c r="B18" s="26" t="s">
        <v>23</v>
      </c>
      <c r="C18" s="5"/>
      <c r="D18" s="5"/>
      <c r="E18" s="5"/>
      <c r="F18" s="5"/>
      <c r="G18" s="5"/>
      <c r="H18" s="5"/>
      <c r="I18" s="5"/>
      <c r="J18" s="5"/>
      <c r="K18" s="5"/>
      <c r="L18" s="5"/>
    </row>
    <row r="19" spans="1:12" x14ac:dyDescent="0.25">
      <c r="A19" s="4"/>
      <c r="B19" s="26" t="s">
        <v>24</v>
      </c>
      <c r="C19" s="5"/>
      <c r="D19" s="5"/>
      <c r="E19" s="5"/>
      <c r="F19" s="5"/>
      <c r="G19" s="5"/>
      <c r="H19" s="5"/>
      <c r="I19" s="5"/>
      <c r="J19" s="5"/>
      <c r="K19" s="5"/>
      <c r="L19" s="5"/>
    </row>
    <row r="20" spans="1:12" x14ac:dyDescent="0.25">
      <c r="A20" s="4"/>
      <c r="B20" s="26" t="s">
        <v>25</v>
      </c>
      <c r="C20" s="5"/>
      <c r="D20" s="5"/>
      <c r="E20" s="5"/>
      <c r="F20" s="5"/>
      <c r="G20" s="5"/>
      <c r="H20" s="5"/>
      <c r="I20" s="5"/>
      <c r="J20" s="5"/>
      <c r="K20" s="5"/>
      <c r="L20" s="5"/>
    </row>
    <row r="21" spans="1:12" x14ac:dyDescent="0.25">
      <c r="A21" s="4"/>
      <c r="B21" s="26" t="s">
        <v>26</v>
      </c>
      <c r="C21" s="5"/>
      <c r="D21" s="5"/>
      <c r="E21" s="5"/>
      <c r="F21" s="5"/>
      <c r="G21" s="5"/>
      <c r="H21" s="5"/>
      <c r="I21" s="5"/>
      <c r="J21" s="5"/>
      <c r="K21" s="5"/>
      <c r="L21" s="5"/>
    </row>
    <row r="22" spans="1:12" x14ac:dyDescent="0.25">
      <c r="A22" s="4"/>
      <c r="B22" s="26" t="s">
        <v>27</v>
      </c>
      <c r="C22" s="5"/>
      <c r="D22" s="5"/>
      <c r="E22" s="5"/>
      <c r="F22" s="5"/>
      <c r="G22" s="5"/>
      <c r="H22" s="5"/>
      <c r="I22" s="5"/>
      <c r="J22" s="5"/>
      <c r="K22" s="5"/>
      <c r="L22" s="5"/>
    </row>
    <row r="23" spans="1:12" x14ac:dyDescent="0.25">
      <c r="A23" s="4"/>
      <c r="B23" s="26" t="s">
        <v>28</v>
      </c>
      <c r="C23" s="5"/>
      <c r="D23" s="5"/>
      <c r="E23" s="5"/>
      <c r="F23" s="5"/>
      <c r="G23" s="5"/>
      <c r="H23" s="5"/>
      <c r="I23" s="5"/>
      <c r="J23" s="5"/>
      <c r="K23" s="5"/>
      <c r="L23" s="5"/>
    </row>
    <row r="24" spans="1:12" x14ac:dyDescent="0.25">
      <c r="A24" s="4"/>
      <c r="B24" s="26" t="s">
        <v>63</v>
      </c>
      <c r="C24" s="5"/>
      <c r="D24" s="5"/>
      <c r="E24" s="5"/>
      <c r="F24" s="5"/>
      <c r="G24" s="5"/>
      <c r="H24" s="5"/>
      <c r="I24" s="5"/>
      <c r="J24" s="5"/>
      <c r="K24" s="5"/>
      <c r="L24" s="5"/>
    </row>
    <row r="25" spans="1:12" x14ac:dyDescent="0.25">
      <c r="A25" s="4"/>
      <c r="B25" s="26" t="s">
        <v>29</v>
      </c>
      <c r="C25" s="5"/>
      <c r="D25" s="5"/>
      <c r="E25" s="5"/>
      <c r="F25" s="5"/>
      <c r="G25" s="5"/>
      <c r="H25" s="5"/>
      <c r="I25" s="5"/>
      <c r="J25" s="5"/>
      <c r="K25" s="5"/>
      <c r="L25" s="5"/>
    </row>
    <row r="26" spans="1:12" x14ac:dyDescent="0.25">
      <c r="A26" s="4"/>
      <c r="B26" s="26" t="s">
        <v>30</v>
      </c>
      <c r="C26" s="5"/>
      <c r="D26" s="5"/>
      <c r="E26" s="5"/>
      <c r="F26" s="5"/>
      <c r="G26" s="5"/>
      <c r="H26" s="5"/>
      <c r="I26" s="5"/>
      <c r="J26" s="5"/>
      <c r="K26" s="5"/>
      <c r="L26" s="5"/>
    </row>
    <row r="27" spans="1:12" x14ac:dyDescent="0.25">
      <c r="A27" s="4"/>
      <c r="B27" s="28" t="s">
        <v>31</v>
      </c>
      <c r="C27" s="5"/>
      <c r="D27" s="5"/>
      <c r="E27" s="5"/>
      <c r="F27" s="5"/>
      <c r="G27" s="5"/>
      <c r="H27" s="5"/>
      <c r="I27" s="5"/>
      <c r="J27" s="5"/>
      <c r="K27" s="5"/>
      <c r="L27" s="5"/>
    </row>
    <row r="28" spans="1:12" x14ac:dyDescent="0.25">
      <c r="A28" s="4"/>
      <c r="B28" s="26" t="s">
        <v>32</v>
      </c>
      <c r="C28" s="5"/>
      <c r="D28" s="5"/>
      <c r="E28" s="5"/>
      <c r="F28" s="5"/>
      <c r="G28" s="5"/>
      <c r="H28" s="5"/>
      <c r="I28" s="5"/>
      <c r="J28" s="5"/>
      <c r="K28" s="5"/>
      <c r="L28" s="5"/>
    </row>
    <row r="29" spans="1:12" ht="43.5" x14ac:dyDescent="0.25">
      <c r="A29" s="13" t="s">
        <v>18</v>
      </c>
      <c r="B29" s="14" t="s">
        <v>39</v>
      </c>
      <c r="C29" s="5"/>
      <c r="D29" s="5"/>
      <c r="E29" s="5"/>
      <c r="F29" s="5"/>
      <c r="G29" s="5"/>
      <c r="H29" s="5"/>
      <c r="I29" s="5"/>
      <c r="J29" s="5"/>
      <c r="K29" s="5"/>
      <c r="L29" s="5"/>
    </row>
    <row r="30" spans="1:12" x14ac:dyDescent="0.25">
      <c r="A30" s="4"/>
      <c r="B30" s="26" t="s">
        <v>74</v>
      </c>
      <c r="C30" s="5"/>
      <c r="D30" s="5"/>
      <c r="E30" s="5"/>
      <c r="F30" s="5"/>
      <c r="G30" s="5"/>
      <c r="H30" s="5"/>
      <c r="I30" s="5"/>
      <c r="J30" s="5"/>
      <c r="K30" s="5"/>
      <c r="L30" s="5"/>
    </row>
    <row r="31" spans="1:12" x14ac:dyDescent="0.25">
      <c r="A31" s="4">
        <v>1</v>
      </c>
      <c r="B31" s="25" t="s">
        <v>67</v>
      </c>
      <c r="C31" s="5"/>
      <c r="D31" s="5"/>
      <c r="E31" s="5"/>
      <c r="F31" s="5"/>
      <c r="G31" s="5"/>
      <c r="H31" s="5"/>
      <c r="I31" s="5"/>
      <c r="J31" s="5"/>
      <c r="K31" s="5"/>
      <c r="L31" s="5"/>
    </row>
    <row r="32" spans="1:12" x14ac:dyDescent="0.25">
      <c r="A32" s="4">
        <v>2</v>
      </c>
      <c r="B32" s="25" t="s">
        <v>82</v>
      </c>
      <c r="C32" s="5"/>
      <c r="D32" s="5"/>
      <c r="E32" s="5"/>
      <c r="F32" s="5"/>
      <c r="G32" s="5"/>
      <c r="H32" s="5"/>
      <c r="I32" s="5"/>
      <c r="J32" s="5"/>
      <c r="K32" s="5"/>
      <c r="L32" s="5"/>
    </row>
    <row r="33" spans="1:12" x14ac:dyDescent="0.25">
      <c r="A33" s="4"/>
      <c r="B33" s="26" t="s">
        <v>70</v>
      </c>
      <c r="C33" s="5"/>
      <c r="D33" s="5"/>
      <c r="E33" s="5"/>
      <c r="F33" s="5"/>
      <c r="G33" s="5"/>
      <c r="H33" s="5"/>
      <c r="I33" s="5"/>
      <c r="J33" s="5"/>
      <c r="K33" s="5"/>
      <c r="L33" s="5"/>
    </row>
    <row r="34" spans="1:12" x14ac:dyDescent="0.25">
      <c r="A34" s="4">
        <v>1</v>
      </c>
      <c r="B34" s="25" t="s">
        <v>67</v>
      </c>
      <c r="C34" s="5"/>
      <c r="D34" s="5"/>
      <c r="E34" s="5"/>
      <c r="F34" s="5"/>
      <c r="G34" s="5"/>
      <c r="H34" s="5"/>
      <c r="I34" s="5"/>
      <c r="J34" s="5"/>
      <c r="K34" s="5"/>
      <c r="L34" s="5"/>
    </row>
    <row r="35" spans="1:12" x14ac:dyDescent="0.25">
      <c r="A35" s="4">
        <v>2</v>
      </c>
      <c r="B35" s="25" t="s">
        <v>82</v>
      </c>
      <c r="C35" s="5"/>
      <c r="D35" s="5"/>
      <c r="E35" s="5"/>
      <c r="F35" s="5"/>
      <c r="G35" s="5"/>
      <c r="H35" s="5"/>
      <c r="I35" s="5"/>
      <c r="J35" s="5"/>
      <c r="K35" s="5"/>
      <c r="L35" s="5"/>
    </row>
    <row r="36" spans="1:12" x14ac:dyDescent="0.25">
      <c r="A36" s="4"/>
      <c r="B36" s="26" t="s">
        <v>35</v>
      </c>
      <c r="C36" s="5"/>
      <c r="D36" s="5"/>
      <c r="E36" s="5"/>
      <c r="F36" s="5"/>
      <c r="G36" s="5"/>
      <c r="H36" s="5"/>
      <c r="I36" s="5"/>
      <c r="J36" s="5"/>
      <c r="K36" s="5"/>
      <c r="L36" s="5"/>
    </row>
    <row r="37" spans="1:12" x14ac:dyDescent="0.25">
      <c r="A37" s="4">
        <v>1</v>
      </c>
      <c r="B37" s="25" t="s">
        <v>67</v>
      </c>
      <c r="C37" s="5"/>
      <c r="D37" s="5"/>
      <c r="E37" s="5"/>
      <c r="F37" s="5"/>
      <c r="G37" s="5"/>
      <c r="H37" s="5"/>
      <c r="I37" s="5"/>
      <c r="J37" s="5"/>
      <c r="K37" s="5"/>
      <c r="L37" s="5"/>
    </row>
    <row r="38" spans="1:12" x14ac:dyDescent="0.25">
      <c r="A38" s="4">
        <v>2</v>
      </c>
      <c r="B38" s="25" t="s">
        <v>83</v>
      </c>
      <c r="C38" s="5"/>
      <c r="D38" s="5"/>
      <c r="E38" s="5"/>
      <c r="F38" s="5"/>
      <c r="G38" s="5"/>
      <c r="H38" s="5"/>
      <c r="I38" s="5"/>
      <c r="J38" s="5"/>
      <c r="K38" s="5"/>
      <c r="L38" s="5"/>
    </row>
    <row r="39" spans="1:12" x14ac:dyDescent="0.25">
      <c r="A39" s="5"/>
      <c r="B39" s="26" t="s">
        <v>36</v>
      </c>
      <c r="C39" s="5"/>
      <c r="D39" s="5"/>
      <c r="E39" s="5"/>
      <c r="F39" s="5"/>
      <c r="G39" s="5"/>
      <c r="H39" s="5"/>
      <c r="I39" s="5"/>
      <c r="J39" s="5"/>
      <c r="K39" s="5"/>
      <c r="L39" s="5"/>
    </row>
    <row r="40" spans="1:12" x14ac:dyDescent="0.25">
      <c r="A40" s="4"/>
      <c r="B40" s="26" t="s">
        <v>37</v>
      </c>
      <c r="C40" s="5"/>
      <c r="D40" s="5"/>
      <c r="E40" s="5"/>
      <c r="F40" s="5"/>
      <c r="G40" s="5"/>
      <c r="H40" s="5"/>
      <c r="I40" s="5"/>
      <c r="J40" s="5"/>
      <c r="K40" s="5"/>
      <c r="L40" s="5"/>
    </row>
    <row r="41" spans="1:12" x14ac:dyDescent="0.25">
      <c r="A41" s="4"/>
      <c r="B41" s="26" t="s">
        <v>32</v>
      </c>
      <c r="C41" s="5"/>
      <c r="D41" s="5"/>
      <c r="E41" s="5"/>
      <c r="F41" s="5"/>
      <c r="G41" s="5"/>
      <c r="H41" s="5"/>
      <c r="I41" s="5"/>
      <c r="J41" s="5"/>
      <c r="K41" s="5"/>
      <c r="L41" s="5"/>
    </row>
    <row r="42" spans="1:12" x14ac:dyDescent="0.25">
      <c r="A42" s="5"/>
      <c r="B42" s="7" t="s">
        <v>75</v>
      </c>
      <c r="C42" s="5"/>
      <c r="D42" s="5"/>
      <c r="E42" s="5"/>
      <c r="F42" s="5"/>
      <c r="G42" s="5"/>
      <c r="H42" s="5"/>
      <c r="I42" s="5"/>
      <c r="J42" s="5"/>
      <c r="K42" s="5"/>
      <c r="L42" s="5"/>
    </row>
    <row r="43" spans="1:12" ht="76.5" customHeight="1" x14ac:dyDescent="0.25">
      <c r="A43" s="29"/>
      <c r="B43" s="191" t="s">
        <v>122</v>
      </c>
      <c r="C43" s="191"/>
      <c r="D43" s="191"/>
      <c r="E43" s="191"/>
      <c r="F43" s="191"/>
      <c r="G43" s="191"/>
      <c r="H43" s="191"/>
      <c r="I43" s="191"/>
      <c r="J43" s="191"/>
      <c r="K43" s="191"/>
      <c r="L43" s="191"/>
    </row>
  </sheetData>
  <mergeCells count="12">
    <mergeCell ref="A3:H3"/>
    <mergeCell ref="L7:L8"/>
    <mergeCell ref="D7:D8"/>
    <mergeCell ref="A4:K4"/>
    <mergeCell ref="B43:L43"/>
    <mergeCell ref="A5:L5"/>
    <mergeCell ref="A7:A8"/>
    <mergeCell ref="B7:B8"/>
    <mergeCell ref="C7:C8"/>
    <mergeCell ref="E7:H7"/>
    <mergeCell ref="I7:J7"/>
    <mergeCell ref="K7:K8"/>
  </mergeCells>
  <pageMargins left="0.23" right="0.23" top="0.26" bottom="0.24" header="0.2" footer="0.2"/>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8"/>
  <sheetViews>
    <sheetView topLeftCell="A109" workbookViewId="0">
      <selection activeCell="G10" sqref="G10"/>
    </sheetView>
  </sheetViews>
  <sheetFormatPr defaultColWidth="9.140625" defaultRowHeight="15" x14ac:dyDescent="0.25"/>
  <cols>
    <col min="1" max="1" width="5.5703125" style="2" customWidth="1"/>
    <col min="2" max="2" width="62.42578125" style="2" customWidth="1"/>
    <col min="3" max="3" width="10.42578125" style="34" customWidth="1"/>
    <col min="4" max="4" width="10.140625" style="2" customWidth="1"/>
    <col min="5" max="5" width="10" style="2" customWidth="1"/>
    <col min="6" max="6" width="11.7109375" style="2" customWidth="1"/>
    <col min="7" max="7" width="10.85546875" style="2" customWidth="1"/>
    <col min="8" max="8" width="10.28515625" style="2" customWidth="1"/>
    <col min="9" max="16384" width="9.140625" style="2"/>
  </cols>
  <sheetData>
    <row r="1" spans="1:8" x14ac:dyDescent="0.25">
      <c r="A1" s="2" t="s">
        <v>115</v>
      </c>
      <c r="G1" s="1"/>
      <c r="H1" s="31" t="s">
        <v>41</v>
      </c>
    </row>
    <row r="2" spans="1:8" x14ac:dyDescent="0.25">
      <c r="A2" s="2" t="s">
        <v>114</v>
      </c>
    </row>
    <row r="3" spans="1:8" ht="28.5" customHeight="1" x14ac:dyDescent="0.25">
      <c r="A3" s="190" t="s">
        <v>116</v>
      </c>
      <c r="B3" s="190"/>
      <c r="C3" s="190"/>
      <c r="D3" s="190"/>
      <c r="E3" s="190"/>
      <c r="F3" s="15"/>
    </row>
    <row r="4" spans="1:8" ht="31.5" customHeight="1" x14ac:dyDescent="0.25">
      <c r="A4" s="190" t="s">
        <v>123</v>
      </c>
      <c r="B4" s="190"/>
      <c r="C4" s="190"/>
      <c r="D4" s="190"/>
      <c r="E4" s="190"/>
      <c r="F4" s="15"/>
    </row>
    <row r="5" spans="1:8" ht="51" customHeight="1" x14ac:dyDescent="0.25">
      <c r="A5" s="124" t="s">
        <v>84</v>
      </c>
      <c r="B5" s="124"/>
      <c r="C5" s="124"/>
      <c r="D5" s="124"/>
      <c r="E5" s="124"/>
      <c r="F5" s="124"/>
      <c r="G5" s="124"/>
      <c r="H5" s="124"/>
    </row>
    <row r="7" spans="1:8" ht="32.25" customHeight="1" x14ac:dyDescent="0.25">
      <c r="A7" s="185" t="s">
        <v>15</v>
      </c>
      <c r="B7" s="185" t="s">
        <v>72</v>
      </c>
      <c r="C7" s="185" t="s">
        <v>124</v>
      </c>
      <c r="D7" s="174" t="s">
        <v>97</v>
      </c>
      <c r="E7" s="175"/>
      <c r="F7" s="192"/>
      <c r="G7" s="185" t="s">
        <v>118</v>
      </c>
      <c r="H7" s="185" t="s">
        <v>58</v>
      </c>
    </row>
    <row r="8" spans="1:8" ht="163.5" customHeight="1" x14ac:dyDescent="0.25">
      <c r="A8" s="185"/>
      <c r="B8" s="185"/>
      <c r="C8" s="185"/>
      <c r="D8" s="17" t="s">
        <v>102</v>
      </c>
      <c r="E8" s="13" t="s">
        <v>87</v>
      </c>
      <c r="F8" s="13" t="s">
        <v>86</v>
      </c>
      <c r="G8" s="185"/>
      <c r="H8" s="185"/>
    </row>
    <row r="9" spans="1:8" s="24" customFormat="1" x14ac:dyDescent="0.25">
      <c r="A9" s="23" t="s">
        <v>44</v>
      </c>
      <c r="B9" s="23" t="s">
        <v>56</v>
      </c>
      <c r="C9" s="23">
        <v>1</v>
      </c>
      <c r="D9" s="23">
        <v>2</v>
      </c>
      <c r="E9" s="23">
        <v>3</v>
      </c>
      <c r="F9" s="23">
        <v>4</v>
      </c>
      <c r="G9" s="23">
        <v>5</v>
      </c>
      <c r="H9" s="23">
        <v>6</v>
      </c>
    </row>
    <row r="10" spans="1:8" x14ac:dyDescent="0.25">
      <c r="A10" s="13" t="s">
        <v>17</v>
      </c>
      <c r="B10" s="8" t="s">
        <v>85</v>
      </c>
      <c r="C10" s="8"/>
      <c r="D10" s="5"/>
      <c r="E10" s="5"/>
      <c r="F10" s="5"/>
      <c r="G10" s="5"/>
      <c r="H10" s="5"/>
    </row>
    <row r="11" spans="1:8" ht="30" x14ac:dyDescent="0.25">
      <c r="A11" s="4">
        <v>1</v>
      </c>
      <c r="B11" s="65" t="s">
        <v>272</v>
      </c>
      <c r="C11" s="25"/>
      <c r="D11" s="5"/>
      <c r="E11" s="5"/>
      <c r="F11" s="5"/>
      <c r="G11" s="5"/>
      <c r="H11" s="5"/>
    </row>
    <row r="12" spans="1:8" ht="30" x14ac:dyDescent="0.25">
      <c r="A12" s="4">
        <v>2</v>
      </c>
      <c r="B12" s="65" t="s">
        <v>273</v>
      </c>
      <c r="C12" s="25"/>
      <c r="D12" s="5"/>
      <c r="E12" s="5"/>
      <c r="F12" s="5"/>
      <c r="G12" s="5"/>
      <c r="H12" s="5"/>
    </row>
    <row r="13" spans="1:8" ht="30" x14ac:dyDescent="0.25">
      <c r="A13" s="4">
        <v>3</v>
      </c>
      <c r="B13" s="65" t="s">
        <v>274</v>
      </c>
      <c r="C13" s="5"/>
      <c r="D13" s="5"/>
      <c r="E13" s="5"/>
      <c r="F13" s="5"/>
      <c r="G13" s="5"/>
      <c r="H13" s="5"/>
    </row>
    <row r="14" spans="1:8" x14ac:dyDescent="0.25">
      <c r="A14" s="13" t="s">
        <v>18</v>
      </c>
      <c r="B14" s="20" t="s">
        <v>73</v>
      </c>
      <c r="C14" s="20"/>
      <c r="D14" s="5"/>
      <c r="E14" s="5"/>
      <c r="F14" s="5"/>
      <c r="G14" s="5"/>
      <c r="H14" s="5"/>
    </row>
    <row r="15" spans="1:8" s="53" customFormat="1" x14ac:dyDescent="0.25">
      <c r="A15" s="4">
        <v>1</v>
      </c>
      <c r="B15" s="5" t="s">
        <v>275</v>
      </c>
      <c r="C15" s="20"/>
      <c r="D15" s="5"/>
      <c r="E15" s="5"/>
      <c r="F15" s="5"/>
      <c r="G15" s="5"/>
      <c r="H15" s="5"/>
    </row>
    <row r="16" spans="1:8" s="53" customFormat="1" x14ac:dyDescent="0.25">
      <c r="A16" s="4">
        <v>2</v>
      </c>
      <c r="B16" s="5" t="s">
        <v>276</v>
      </c>
      <c r="C16" s="20"/>
      <c r="D16" s="5"/>
      <c r="E16" s="5"/>
      <c r="F16" s="5"/>
      <c r="G16" s="5"/>
      <c r="H16" s="5"/>
    </row>
    <row r="17" spans="1:8" x14ac:dyDescent="0.25">
      <c r="A17" s="4">
        <v>3</v>
      </c>
      <c r="B17" s="5" t="s">
        <v>277</v>
      </c>
      <c r="C17" s="25"/>
      <c r="D17" s="5"/>
      <c r="E17" s="5"/>
      <c r="F17" s="5"/>
      <c r="G17" s="5"/>
      <c r="H17" s="5"/>
    </row>
    <row r="18" spans="1:8" x14ac:dyDescent="0.25">
      <c r="A18" s="4">
        <v>4</v>
      </c>
      <c r="B18" s="5" t="s">
        <v>278</v>
      </c>
      <c r="C18" s="25"/>
      <c r="D18" s="5"/>
      <c r="E18" s="5"/>
      <c r="F18" s="5"/>
      <c r="G18" s="5"/>
      <c r="H18" s="5"/>
    </row>
    <row r="19" spans="1:8" x14ac:dyDescent="0.25">
      <c r="A19" s="4">
        <v>5</v>
      </c>
      <c r="B19" s="5" t="s">
        <v>279</v>
      </c>
      <c r="C19" s="5"/>
      <c r="D19" s="5"/>
      <c r="E19" s="5"/>
      <c r="F19" s="5"/>
      <c r="G19" s="5"/>
      <c r="H19" s="5"/>
    </row>
    <row r="20" spans="1:8" x14ac:dyDescent="0.25">
      <c r="A20" s="13" t="s">
        <v>69</v>
      </c>
      <c r="B20" s="8" t="s">
        <v>24</v>
      </c>
      <c r="C20" s="8"/>
      <c r="D20" s="5"/>
      <c r="E20" s="5"/>
      <c r="F20" s="5"/>
      <c r="G20" s="5"/>
      <c r="H20" s="5"/>
    </row>
    <row r="21" spans="1:8" s="53" customFormat="1" ht="30" x14ac:dyDescent="0.25">
      <c r="A21" s="4">
        <v>1</v>
      </c>
      <c r="B21" s="65" t="s">
        <v>280</v>
      </c>
      <c r="C21" s="8"/>
      <c r="D21" s="5"/>
      <c r="E21" s="5"/>
      <c r="F21" s="5"/>
      <c r="G21" s="5"/>
      <c r="H21" s="5"/>
    </row>
    <row r="22" spans="1:8" s="53" customFormat="1" ht="30" x14ac:dyDescent="0.25">
      <c r="A22" s="4">
        <v>2</v>
      </c>
      <c r="B22" s="65" t="s">
        <v>281</v>
      </c>
      <c r="C22" s="8"/>
      <c r="D22" s="5"/>
      <c r="E22" s="5"/>
      <c r="F22" s="5"/>
      <c r="G22" s="5"/>
      <c r="H22" s="5"/>
    </row>
    <row r="23" spans="1:8" s="53" customFormat="1" ht="30" x14ac:dyDescent="0.25">
      <c r="A23" s="4">
        <v>3</v>
      </c>
      <c r="B23" s="65" t="s">
        <v>282</v>
      </c>
      <c r="C23" s="8"/>
      <c r="D23" s="5"/>
      <c r="E23" s="5"/>
      <c r="F23" s="5"/>
      <c r="G23" s="5"/>
      <c r="H23" s="5"/>
    </row>
    <row r="24" spans="1:8" s="53" customFormat="1" x14ac:dyDescent="0.25">
      <c r="A24" s="4">
        <v>4</v>
      </c>
      <c r="B24" s="65" t="s">
        <v>283</v>
      </c>
      <c r="C24" s="8"/>
      <c r="D24" s="5"/>
      <c r="E24" s="5"/>
      <c r="F24" s="5"/>
      <c r="G24" s="5"/>
      <c r="H24" s="5"/>
    </row>
    <row r="25" spans="1:8" s="53" customFormat="1" x14ac:dyDescent="0.25">
      <c r="A25" s="4">
        <v>5</v>
      </c>
      <c r="B25" s="65" t="s">
        <v>284</v>
      </c>
      <c r="C25" s="8"/>
      <c r="D25" s="5"/>
      <c r="E25" s="5"/>
      <c r="F25" s="5"/>
      <c r="G25" s="5"/>
      <c r="H25" s="5"/>
    </row>
    <row r="26" spans="1:8" s="53" customFormat="1" ht="30" x14ac:dyDescent="0.25">
      <c r="A26" s="4">
        <v>6</v>
      </c>
      <c r="B26" s="65" t="s">
        <v>285</v>
      </c>
      <c r="C26" s="8"/>
      <c r="D26" s="5"/>
      <c r="E26" s="5"/>
      <c r="F26" s="5"/>
      <c r="G26" s="5"/>
      <c r="H26" s="5"/>
    </row>
    <row r="27" spans="1:8" s="53" customFormat="1" ht="30" x14ac:dyDescent="0.25">
      <c r="A27" s="4">
        <v>7</v>
      </c>
      <c r="B27" s="65" t="s">
        <v>286</v>
      </c>
      <c r="C27" s="8"/>
      <c r="D27" s="5"/>
      <c r="E27" s="5"/>
      <c r="F27" s="5"/>
      <c r="G27" s="5"/>
      <c r="H27" s="5"/>
    </row>
    <row r="28" spans="1:8" s="53" customFormat="1" x14ac:dyDescent="0.25">
      <c r="A28" s="4">
        <v>8</v>
      </c>
      <c r="B28" s="65" t="s">
        <v>287</v>
      </c>
      <c r="C28" s="8"/>
      <c r="D28" s="5"/>
      <c r="E28" s="5"/>
      <c r="F28" s="5"/>
      <c r="G28" s="5"/>
      <c r="H28" s="5"/>
    </row>
    <row r="29" spans="1:8" s="53" customFormat="1" ht="30" x14ac:dyDescent="0.25">
      <c r="A29" s="4">
        <v>9</v>
      </c>
      <c r="B29" s="65" t="s">
        <v>288</v>
      </c>
      <c r="C29" s="8"/>
      <c r="D29" s="5"/>
      <c r="E29" s="5"/>
      <c r="F29" s="5"/>
      <c r="G29" s="5"/>
      <c r="H29" s="5"/>
    </row>
    <row r="30" spans="1:8" x14ac:dyDescent="0.25">
      <c r="A30" s="4">
        <v>10</v>
      </c>
      <c r="B30" s="65" t="s">
        <v>289</v>
      </c>
      <c r="C30" s="25"/>
      <c r="D30" s="5"/>
      <c r="E30" s="5"/>
      <c r="F30" s="5"/>
      <c r="G30" s="5"/>
      <c r="H30" s="5"/>
    </row>
    <row r="31" spans="1:8" ht="45" x14ac:dyDescent="0.25">
      <c r="A31" s="4">
        <v>11</v>
      </c>
      <c r="B31" s="65" t="s">
        <v>290</v>
      </c>
      <c r="C31" s="25"/>
      <c r="D31" s="5"/>
      <c r="E31" s="5"/>
      <c r="F31" s="5"/>
      <c r="G31" s="5"/>
      <c r="H31" s="5"/>
    </row>
    <row r="32" spans="1:8" ht="30" x14ac:dyDescent="0.25">
      <c r="A32" s="4">
        <v>12</v>
      </c>
      <c r="B32" s="65" t="s">
        <v>291</v>
      </c>
      <c r="C32" s="5"/>
      <c r="D32" s="5"/>
      <c r="E32" s="5"/>
      <c r="F32" s="5"/>
      <c r="G32" s="5"/>
      <c r="H32" s="5"/>
    </row>
    <row r="33" spans="1:8" x14ac:dyDescent="0.25">
      <c r="A33" s="13" t="s">
        <v>88</v>
      </c>
      <c r="B33" s="20" t="s">
        <v>25</v>
      </c>
      <c r="C33" s="20"/>
      <c r="D33" s="5"/>
      <c r="E33" s="5"/>
      <c r="F33" s="5"/>
      <c r="G33" s="5"/>
      <c r="H33" s="5"/>
    </row>
    <row r="34" spans="1:8" s="53" customFormat="1" x14ac:dyDescent="0.25">
      <c r="A34" s="4">
        <v>1</v>
      </c>
      <c r="B34" s="65" t="s">
        <v>292</v>
      </c>
      <c r="C34" s="20"/>
      <c r="D34" s="5"/>
      <c r="E34" s="5"/>
      <c r="F34" s="5"/>
      <c r="G34" s="5"/>
      <c r="H34" s="5"/>
    </row>
    <row r="35" spans="1:8" s="53" customFormat="1" x14ac:dyDescent="0.25">
      <c r="A35" s="4">
        <v>2</v>
      </c>
      <c r="B35" s="65" t="s">
        <v>293</v>
      </c>
      <c r="C35" s="20"/>
      <c r="D35" s="5"/>
      <c r="E35" s="5"/>
      <c r="F35" s="5"/>
      <c r="G35" s="5"/>
      <c r="H35" s="5"/>
    </row>
    <row r="36" spans="1:8" x14ac:dyDescent="0.25">
      <c r="A36" s="4">
        <v>3</v>
      </c>
      <c r="B36" s="65" t="s">
        <v>294</v>
      </c>
      <c r="C36" s="25"/>
      <c r="D36" s="5"/>
      <c r="E36" s="5"/>
      <c r="F36" s="5"/>
      <c r="G36" s="5"/>
      <c r="H36" s="5"/>
    </row>
    <row r="37" spans="1:8" ht="30" x14ac:dyDescent="0.25">
      <c r="A37" s="4">
        <v>4</v>
      </c>
      <c r="B37" s="65" t="s">
        <v>295</v>
      </c>
      <c r="C37" s="25"/>
      <c r="D37" s="5"/>
      <c r="E37" s="5"/>
      <c r="F37" s="5"/>
      <c r="G37" s="5"/>
      <c r="H37" s="5"/>
    </row>
    <row r="38" spans="1:8" x14ac:dyDescent="0.25">
      <c r="A38" s="4">
        <v>5</v>
      </c>
      <c r="B38" s="64" t="s">
        <v>296</v>
      </c>
      <c r="C38" s="5"/>
      <c r="D38" s="5"/>
      <c r="E38" s="5"/>
      <c r="F38" s="5"/>
      <c r="G38" s="5"/>
      <c r="H38" s="5"/>
    </row>
    <row r="39" spans="1:8" x14ac:dyDescent="0.25">
      <c r="A39" s="13" t="s">
        <v>89</v>
      </c>
      <c r="B39" s="20" t="s">
        <v>26</v>
      </c>
      <c r="C39" s="8"/>
      <c r="D39" s="5"/>
      <c r="E39" s="5"/>
      <c r="F39" s="5"/>
      <c r="G39" s="5"/>
      <c r="H39" s="5"/>
    </row>
    <row r="40" spans="1:8" s="53" customFormat="1" x14ac:dyDescent="0.25">
      <c r="A40" s="4">
        <v>1</v>
      </c>
      <c r="B40" s="10" t="s">
        <v>297</v>
      </c>
      <c r="C40" s="8"/>
      <c r="D40" s="5"/>
      <c r="E40" s="5"/>
      <c r="F40" s="5"/>
      <c r="G40" s="5"/>
      <c r="H40" s="5"/>
    </row>
    <row r="41" spans="1:8" s="53" customFormat="1" x14ac:dyDescent="0.25">
      <c r="A41" s="4">
        <v>2</v>
      </c>
      <c r="B41" s="10" t="s">
        <v>298</v>
      </c>
      <c r="C41" s="8"/>
      <c r="D41" s="5"/>
      <c r="E41" s="5"/>
      <c r="F41" s="5"/>
      <c r="G41" s="5"/>
      <c r="H41" s="5"/>
    </row>
    <row r="42" spans="1:8" s="53" customFormat="1" x14ac:dyDescent="0.25">
      <c r="A42" s="4">
        <v>3</v>
      </c>
      <c r="B42" s="10" t="s">
        <v>299</v>
      </c>
      <c r="C42" s="8"/>
      <c r="D42" s="5"/>
      <c r="E42" s="5"/>
      <c r="F42" s="5"/>
      <c r="G42" s="5"/>
      <c r="H42" s="5"/>
    </row>
    <row r="43" spans="1:8" s="53" customFormat="1" x14ac:dyDescent="0.25">
      <c r="A43" s="4">
        <v>4</v>
      </c>
      <c r="B43" s="10" t="s">
        <v>300</v>
      </c>
      <c r="C43" s="8"/>
      <c r="D43" s="5"/>
      <c r="E43" s="5"/>
      <c r="F43" s="5"/>
      <c r="G43" s="5"/>
      <c r="H43" s="5"/>
    </row>
    <row r="44" spans="1:8" s="53" customFormat="1" ht="39" x14ac:dyDescent="0.25">
      <c r="A44" s="4">
        <v>5</v>
      </c>
      <c r="B44" s="10" t="s">
        <v>301</v>
      </c>
      <c r="C44" s="8"/>
      <c r="D44" s="5"/>
      <c r="E44" s="5"/>
      <c r="F44" s="5"/>
      <c r="G44" s="5"/>
      <c r="H44" s="5"/>
    </row>
    <row r="45" spans="1:8" s="53" customFormat="1" ht="26.25" x14ac:dyDescent="0.25">
      <c r="A45" s="4">
        <v>6</v>
      </c>
      <c r="B45" s="10" t="s">
        <v>302</v>
      </c>
      <c r="C45" s="8"/>
      <c r="D45" s="5"/>
      <c r="E45" s="5"/>
      <c r="F45" s="5"/>
      <c r="G45" s="5"/>
      <c r="H45" s="5"/>
    </row>
    <row r="46" spans="1:8" s="53" customFormat="1" x14ac:dyDescent="0.25">
      <c r="A46" s="4">
        <v>7</v>
      </c>
      <c r="B46" s="10" t="s">
        <v>303</v>
      </c>
      <c r="C46" s="8"/>
      <c r="D46" s="5"/>
      <c r="E46" s="5"/>
      <c r="F46" s="5"/>
      <c r="G46" s="5"/>
      <c r="H46" s="5"/>
    </row>
    <row r="47" spans="1:8" s="53" customFormat="1" x14ac:dyDescent="0.25">
      <c r="A47" s="4">
        <v>8</v>
      </c>
      <c r="B47" s="10" t="s">
        <v>304</v>
      </c>
      <c r="C47" s="8"/>
      <c r="D47" s="5"/>
      <c r="E47" s="5"/>
      <c r="F47" s="5"/>
      <c r="G47" s="5"/>
      <c r="H47" s="5"/>
    </row>
    <row r="48" spans="1:8" s="53" customFormat="1" x14ac:dyDescent="0.25">
      <c r="A48" s="4">
        <v>9</v>
      </c>
      <c r="B48" s="10" t="s">
        <v>305</v>
      </c>
      <c r="C48" s="8"/>
      <c r="D48" s="5"/>
      <c r="E48" s="5"/>
      <c r="F48" s="5"/>
      <c r="G48" s="5"/>
      <c r="H48" s="5"/>
    </row>
    <row r="49" spans="1:8" s="53" customFormat="1" x14ac:dyDescent="0.25">
      <c r="A49" s="4">
        <v>10</v>
      </c>
      <c r="B49" s="10" t="s">
        <v>306</v>
      </c>
      <c r="C49" s="8"/>
      <c r="D49" s="5"/>
      <c r="E49" s="5"/>
      <c r="F49" s="5"/>
      <c r="G49" s="5"/>
      <c r="H49" s="5"/>
    </row>
    <row r="50" spans="1:8" s="53" customFormat="1" x14ac:dyDescent="0.25">
      <c r="A50" s="4">
        <v>11</v>
      </c>
      <c r="B50" s="10" t="s">
        <v>307</v>
      </c>
      <c r="C50" s="8"/>
      <c r="D50" s="5"/>
      <c r="E50" s="5"/>
      <c r="F50" s="5"/>
      <c r="G50" s="5"/>
      <c r="H50" s="5"/>
    </row>
    <row r="51" spans="1:8" s="53" customFormat="1" x14ac:dyDescent="0.25">
      <c r="A51" s="4">
        <v>12</v>
      </c>
      <c r="B51" s="10" t="s">
        <v>308</v>
      </c>
      <c r="C51" s="8"/>
      <c r="D51" s="5"/>
      <c r="E51" s="5"/>
      <c r="F51" s="5"/>
      <c r="G51" s="5"/>
      <c r="H51" s="5"/>
    </row>
    <row r="52" spans="1:8" s="53" customFormat="1" x14ac:dyDescent="0.25">
      <c r="A52" s="4">
        <v>13</v>
      </c>
      <c r="B52" s="10" t="s">
        <v>309</v>
      </c>
      <c r="C52" s="8"/>
      <c r="D52" s="5"/>
      <c r="E52" s="5"/>
      <c r="F52" s="5"/>
      <c r="G52" s="5"/>
      <c r="H52" s="5"/>
    </row>
    <row r="53" spans="1:8" s="53" customFormat="1" ht="26.25" x14ac:dyDescent="0.25">
      <c r="A53" s="4">
        <v>14</v>
      </c>
      <c r="B53" s="10" t="s">
        <v>310</v>
      </c>
      <c r="C53" s="8"/>
      <c r="D53" s="5"/>
      <c r="E53" s="5"/>
      <c r="F53" s="5"/>
      <c r="G53" s="5"/>
      <c r="H53" s="5"/>
    </row>
    <row r="54" spans="1:8" s="53" customFormat="1" ht="26.25" x14ac:dyDescent="0.25">
      <c r="A54" s="4">
        <v>15</v>
      </c>
      <c r="B54" s="10" t="s">
        <v>311</v>
      </c>
      <c r="C54" s="8"/>
      <c r="D54" s="5"/>
      <c r="E54" s="5"/>
      <c r="F54" s="5"/>
      <c r="G54" s="5"/>
      <c r="H54" s="5"/>
    </row>
    <row r="55" spans="1:8" s="53" customFormat="1" ht="26.25" x14ac:dyDescent="0.25">
      <c r="A55" s="4">
        <v>16</v>
      </c>
      <c r="B55" s="10" t="s">
        <v>312</v>
      </c>
      <c r="C55" s="8"/>
      <c r="D55" s="5"/>
      <c r="E55" s="5"/>
      <c r="F55" s="5"/>
      <c r="G55" s="5"/>
      <c r="H55" s="5"/>
    </row>
    <row r="56" spans="1:8" s="53" customFormat="1" ht="26.25" x14ac:dyDescent="0.25">
      <c r="A56" s="4">
        <v>17</v>
      </c>
      <c r="B56" s="10" t="s">
        <v>313</v>
      </c>
      <c r="C56" s="8"/>
      <c r="D56" s="5"/>
      <c r="E56" s="5"/>
      <c r="F56" s="5"/>
      <c r="G56" s="5"/>
      <c r="H56" s="5"/>
    </row>
    <row r="57" spans="1:8" s="53" customFormat="1" ht="26.25" x14ac:dyDescent="0.25">
      <c r="A57" s="4">
        <v>18</v>
      </c>
      <c r="B57" s="10" t="s">
        <v>314</v>
      </c>
      <c r="C57" s="8"/>
      <c r="D57" s="5"/>
      <c r="E57" s="5"/>
      <c r="F57" s="5"/>
      <c r="G57" s="5"/>
      <c r="H57" s="5"/>
    </row>
    <row r="58" spans="1:8" x14ac:dyDescent="0.25">
      <c r="A58" s="13" t="s">
        <v>90</v>
      </c>
      <c r="B58" s="8" t="s">
        <v>28</v>
      </c>
      <c r="C58" s="8"/>
      <c r="D58" s="5"/>
      <c r="E58" s="5"/>
      <c r="F58" s="5"/>
      <c r="G58" s="5"/>
      <c r="H58" s="5"/>
    </row>
    <row r="59" spans="1:8" s="53" customFormat="1" x14ac:dyDescent="0.25">
      <c r="A59" s="174" t="s">
        <v>315</v>
      </c>
      <c r="B59" s="192"/>
      <c r="C59" s="8"/>
      <c r="D59" s="5"/>
      <c r="E59" s="5"/>
      <c r="F59" s="5"/>
      <c r="G59" s="5"/>
      <c r="H59" s="5"/>
    </row>
    <row r="60" spans="1:8" s="53" customFormat="1" x14ac:dyDescent="0.25">
      <c r="A60" s="4">
        <v>1</v>
      </c>
      <c r="B60" s="5" t="s">
        <v>316</v>
      </c>
      <c r="C60" s="8"/>
      <c r="D60" s="5"/>
      <c r="E60" s="5"/>
      <c r="F60" s="5"/>
      <c r="G60" s="5"/>
      <c r="H60" s="5"/>
    </row>
    <row r="61" spans="1:8" s="53" customFormat="1" x14ac:dyDescent="0.25">
      <c r="A61" s="4">
        <v>2</v>
      </c>
      <c r="B61" s="5" t="s">
        <v>317</v>
      </c>
      <c r="C61" s="8"/>
      <c r="D61" s="5"/>
      <c r="E61" s="5"/>
      <c r="F61" s="5"/>
      <c r="G61" s="5"/>
      <c r="H61" s="5"/>
    </row>
    <row r="62" spans="1:8" s="53" customFormat="1" x14ac:dyDescent="0.25">
      <c r="A62" s="4">
        <v>3</v>
      </c>
      <c r="B62" s="5" t="s">
        <v>318</v>
      </c>
      <c r="C62" s="8"/>
      <c r="D62" s="5"/>
      <c r="E62" s="5"/>
      <c r="F62" s="5"/>
      <c r="G62" s="5"/>
      <c r="H62" s="5"/>
    </row>
    <row r="63" spans="1:8" s="53" customFormat="1" x14ac:dyDescent="0.25">
      <c r="A63" s="4">
        <v>4</v>
      </c>
      <c r="B63" s="5" t="s">
        <v>319</v>
      </c>
      <c r="C63" s="8"/>
      <c r="D63" s="5"/>
      <c r="E63" s="5"/>
      <c r="F63" s="5"/>
      <c r="G63" s="5"/>
      <c r="H63" s="5"/>
    </row>
    <row r="64" spans="1:8" s="53" customFormat="1" x14ac:dyDescent="0.25">
      <c r="A64" s="4">
        <v>5</v>
      </c>
      <c r="B64" s="5" t="s">
        <v>320</v>
      </c>
      <c r="C64" s="8"/>
      <c r="D64" s="5"/>
      <c r="E64" s="5"/>
      <c r="F64" s="5"/>
      <c r="G64" s="5"/>
      <c r="H64" s="5"/>
    </row>
    <row r="65" spans="1:8" s="53" customFormat="1" x14ac:dyDescent="0.25">
      <c r="A65" s="4">
        <v>6</v>
      </c>
      <c r="B65" s="5" t="s">
        <v>321</v>
      </c>
      <c r="C65" s="8"/>
      <c r="D65" s="5"/>
      <c r="E65" s="5"/>
      <c r="F65" s="5"/>
      <c r="G65" s="5"/>
      <c r="H65" s="5"/>
    </row>
    <row r="66" spans="1:8" s="53" customFormat="1" x14ac:dyDescent="0.25">
      <c r="A66" s="4">
        <v>7</v>
      </c>
      <c r="B66" s="5" t="s">
        <v>322</v>
      </c>
      <c r="C66" s="8"/>
      <c r="D66" s="5"/>
      <c r="E66" s="5"/>
      <c r="F66" s="5"/>
      <c r="G66" s="5"/>
      <c r="H66" s="5"/>
    </row>
    <row r="67" spans="1:8" s="53" customFormat="1" x14ac:dyDescent="0.25">
      <c r="A67" s="4">
        <v>8</v>
      </c>
      <c r="B67" s="5" t="s">
        <v>323</v>
      </c>
      <c r="C67" s="8"/>
      <c r="D67" s="5"/>
      <c r="E67" s="5"/>
      <c r="F67" s="5"/>
      <c r="G67" s="5"/>
      <c r="H67" s="5"/>
    </row>
    <row r="68" spans="1:8" s="53" customFormat="1" x14ac:dyDescent="0.25">
      <c r="A68" s="4">
        <v>9</v>
      </c>
      <c r="B68" s="5" t="s">
        <v>324</v>
      </c>
      <c r="C68" s="8"/>
      <c r="D68" s="5"/>
      <c r="E68" s="5"/>
      <c r="F68" s="5"/>
      <c r="G68" s="5"/>
      <c r="H68" s="5"/>
    </row>
    <row r="69" spans="1:8" s="53" customFormat="1" x14ac:dyDescent="0.25">
      <c r="A69" s="4">
        <v>10</v>
      </c>
      <c r="B69" s="5" t="s">
        <v>325</v>
      </c>
      <c r="C69" s="8"/>
      <c r="D69" s="5"/>
      <c r="E69" s="5"/>
      <c r="F69" s="5"/>
      <c r="G69" s="5"/>
      <c r="H69" s="5"/>
    </row>
    <row r="70" spans="1:8" s="53" customFormat="1" x14ac:dyDescent="0.25">
      <c r="A70" s="4">
        <v>11</v>
      </c>
      <c r="B70" s="5" t="s">
        <v>326</v>
      </c>
      <c r="C70" s="8"/>
      <c r="D70" s="5"/>
      <c r="E70" s="5"/>
      <c r="F70" s="5"/>
      <c r="G70" s="5"/>
      <c r="H70" s="5"/>
    </row>
    <row r="71" spans="1:8" s="53" customFormat="1" x14ac:dyDescent="0.25">
      <c r="A71" s="4">
        <v>12</v>
      </c>
      <c r="B71" s="5" t="s">
        <v>327</v>
      </c>
      <c r="C71" s="8"/>
      <c r="D71" s="5"/>
      <c r="E71" s="5"/>
      <c r="F71" s="5"/>
      <c r="G71" s="5"/>
      <c r="H71" s="5"/>
    </row>
    <row r="72" spans="1:8" s="53" customFormat="1" x14ac:dyDescent="0.25">
      <c r="A72" s="4">
        <v>13</v>
      </c>
      <c r="B72" s="5" t="s">
        <v>328</v>
      </c>
      <c r="C72" s="8"/>
      <c r="D72" s="5"/>
      <c r="E72" s="5"/>
      <c r="F72" s="5"/>
      <c r="G72" s="5"/>
      <c r="H72" s="5"/>
    </row>
    <row r="73" spans="1:8" s="53" customFormat="1" x14ac:dyDescent="0.25">
      <c r="A73" s="4">
        <v>14</v>
      </c>
      <c r="B73" s="5" t="s">
        <v>329</v>
      </c>
      <c r="C73" s="8"/>
      <c r="D73" s="5"/>
      <c r="E73" s="5"/>
      <c r="F73" s="5"/>
      <c r="G73" s="5"/>
      <c r="H73" s="5"/>
    </row>
    <row r="74" spans="1:8" s="53" customFormat="1" x14ac:dyDescent="0.25">
      <c r="A74" s="4">
        <v>15</v>
      </c>
      <c r="B74" s="5" t="s">
        <v>330</v>
      </c>
      <c r="C74" s="8"/>
      <c r="D74" s="5"/>
      <c r="E74" s="5"/>
      <c r="F74" s="5"/>
      <c r="G74" s="5"/>
      <c r="H74" s="5"/>
    </row>
    <row r="75" spans="1:8" s="53" customFormat="1" x14ac:dyDescent="0.25">
      <c r="A75" s="4">
        <v>16</v>
      </c>
      <c r="B75" s="5" t="s">
        <v>331</v>
      </c>
      <c r="C75" s="8"/>
      <c r="D75" s="5"/>
      <c r="E75" s="5"/>
      <c r="F75" s="5"/>
      <c r="G75" s="5"/>
      <c r="H75" s="5"/>
    </row>
    <row r="76" spans="1:8" s="53" customFormat="1" x14ac:dyDescent="0.25">
      <c r="A76" s="4">
        <v>17</v>
      </c>
      <c r="B76" s="5" t="s">
        <v>332</v>
      </c>
      <c r="C76" s="8"/>
      <c r="D76" s="5"/>
      <c r="E76" s="5"/>
      <c r="F76" s="5"/>
      <c r="G76" s="5"/>
      <c r="H76" s="5"/>
    </row>
    <row r="77" spans="1:8" s="53" customFormat="1" x14ac:dyDescent="0.25">
      <c r="A77" s="4">
        <v>18</v>
      </c>
      <c r="B77" s="5" t="s">
        <v>333</v>
      </c>
      <c r="C77" s="8"/>
      <c r="D77" s="5"/>
      <c r="E77" s="5"/>
      <c r="F77" s="5"/>
      <c r="G77" s="5"/>
      <c r="H77" s="5"/>
    </row>
    <row r="78" spans="1:8" s="53" customFormat="1" x14ac:dyDescent="0.25">
      <c r="A78" s="4">
        <v>19</v>
      </c>
      <c r="B78" s="5" t="s">
        <v>334</v>
      </c>
      <c r="C78" s="8"/>
      <c r="D78" s="5"/>
      <c r="E78" s="5"/>
      <c r="F78" s="5"/>
      <c r="G78" s="5"/>
      <c r="H78" s="5"/>
    </row>
    <row r="79" spans="1:8" s="53" customFormat="1" x14ac:dyDescent="0.25">
      <c r="A79" s="4">
        <v>20</v>
      </c>
      <c r="B79" s="5" t="s">
        <v>335</v>
      </c>
      <c r="C79" s="8"/>
      <c r="D79" s="5"/>
      <c r="E79" s="5"/>
      <c r="F79" s="5"/>
      <c r="G79" s="5"/>
      <c r="H79" s="5"/>
    </row>
    <row r="80" spans="1:8" s="53" customFormat="1" x14ac:dyDescent="0.25">
      <c r="A80" s="4">
        <v>21</v>
      </c>
      <c r="B80" s="5" t="s">
        <v>336</v>
      </c>
      <c r="C80" s="8"/>
      <c r="D80" s="5"/>
      <c r="E80" s="5"/>
      <c r="F80" s="5"/>
      <c r="G80" s="5"/>
      <c r="H80" s="5"/>
    </row>
    <row r="81" spans="1:8" s="53" customFormat="1" x14ac:dyDescent="0.25">
      <c r="A81" s="174" t="s">
        <v>337</v>
      </c>
      <c r="B81" s="192"/>
      <c r="C81" s="8"/>
      <c r="D81" s="5"/>
      <c r="E81" s="5"/>
      <c r="F81" s="5"/>
      <c r="G81" s="5"/>
      <c r="H81" s="5"/>
    </row>
    <row r="82" spans="1:8" s="53" customFormat="1" x14ac:dyDescent="0.25">
      <c r="A82" s="4">
        <v>1</v>
      </c>
      <c r="B82" s="5" t="s">
        <v>338</v>
      </c>
      <c r="C82" s="8"/>
      <c r="D82" s="5"/>
      <c r="E82" s="5"/>
      <c r="F82" s="5"/>
      <c r="G82" s="5"/>
      <c r="H82" s="5"/>
    </row>
    <row r="83" spans="1:8" s="53" customFormat="1" x14ac:dyDescent="0.25">
      <c r="A83" s="4">
        <v>2</v>
      </c>
      <c r="B83" s="5" t="s">
        <v>339</v>
      </c>
      <c r="C83" s="8"/>
      <c r="D83" s="5"/>
      <c r="E83" s="5"/>
      <c r="F83" s="5"/>
      <c r="G83" s="5"/>
      <c r="H83" s="5"/>
    </row>
    <row r="84" spans="1:8" s="53" customFormat="1" x14ac:dyDescent="0.25">
      <c r="A84" s="4">
        <v>3</v>
      </c>
      <c r="B84" s="5" t="s">
        <v>340</v>
      </c>
      <c r="C84" s="8"/>
      <c r="D84" s="5"/>
      <c r="E84" s="5"/>
      <c r="F84" s="5"/>
      <c r="G84" s="5"/>
      <c r="H84" s="5"/>
    </row>
    <row r="85" spans="1:8" s="53" customFormat="1" x14ac:dyDescent="0.25">
      <c r="A85" s="4">
        <v>4</v>
      </c>
      <c r="B85" s="5" t="s">
        <v>341</v>
      </c>
      <c r="C85" s="8"/>
      <c r="D85" s="5"/>
      <c r="E85" s="5"/>
      <c r="F85" s="5"/>
      <c r="G85" s="5"/>
      <c r="H85" s="5"/>
    </row>
    <row r="86" spans="1:8" s="53" customFormat="1" x14ac:dyDescent="0.25">
      <c r="A86" s="174" t="s">
        <v>342</v>
      </c>
      <c r="B86" s="192"/>
      <c r="C86" s="8"/>
      <c r="D86" s="5"/>
      <c r="E86" s="5"/>
      <c r="F86" s="5"/>
      <c r="G86" s="5"/>
      <c r="H86" s="5"/>
    </row>
    <row r="87" spans="1:8" s="53" customFormat="1" ht="45" x14ac:dyDescent="0.25">
      <c r="A87" s="4">
        <v>1</v>
      </c>
      <c r="B87" s="65" t="s">
        <v>343</v>
      </c>
      <c r="C87" s="8"/>
      <c r="D87" s="5"/>
      <c r="E87" s="5"/>
      <c r="F87" s="5"/>
      <c r="G87" s="5"/>
      <c r="H87" s="5"/>
    </row>
    <row r="88" spans="1:8" s="53" customFormat="1" ht="30" x14ac:dyDescent="0.25">
      <c r="A88" s="4">
        <v>2</v>
      </c>
      <c r="B88" s="65" t="s">
        <v>344</v>
      </c>
      <c r="C88" s="8"/>
      <c r="D88" s="5"/>
      <c r="E88" s="5"/>
      <c r="F88" s="5"/>
      <c r="G88" s="5"/>
      <c r="H88" s="5"/>
    </row>
    <row r="89" spans="1:8" s="53" customFormat="1" x14ac:dyDescent="0.25">
      <c r="A89" s="4">
        <v>3</v>
      </c>
      <c r="B89" s="65" t="s">
        <v>345</v>
      </c>
      <c r="C89" s="8"/>
      <c r="D89" s="5"/>
      <c r="E89" s="5"/>
      <c r="F89" s="5"/>
      <c r="G89" s="5"/>
      <c r="H89" s="5"/>
    </row>
    <row r="90" spans="1:8" s="53" customFormat="1" ht="30" x14ac:dyDescent="0.25">
      <c r="A90" s="4">
        <v>4</v>
      </c>
      <c r="B90" s="65" t="s">
        <v>346</v>
      </c>
      <c r="C90" s="8"/>
      <c r="D90" s="5"/>
      <c r="E90" s="5"/>
      <c r="F90" s="5"/>
      <c r="G90" s="5"/>
      <c r="H90" s="5"/>
    </row>
    <row r="91" spans="1:8" s="53" customFormat="1" ht="30" x14ac:dyDescent="0.25">
      <c r="A91" s="4">
        <v>5</v>
      </c>
      <c r="B91" s="65" t="s">
        <v>347</v>
      </c>
      <c r="C91" s="8"/>
      <c r="D91" s="5"/>
      <c r="E91" s="5"/>
      <c r="F91" s="5"/>
      <c r="G91" s="5"/>
      <c r="H91" s="5"/>
    </row>
    <row r="92" spans="1:8" s="53" customFormat="1" x14ac:dyDescent="0.25">
      <c r="A92" s="4">
        <v>6</v>
      </c>
      <c r="B92" s="65" t="s">
        <v>348</v>
      </c>
      <c r="C92" s="8"/>
      <c r="D92" s="5"/>
      <c r="E92" s="5"/>
      <c r="F92" s="5"/>
      <c r="G92" s="5"/>
      <c r="H92" s="5"/>
    </row>
    <row r="93" spans="1:8" s="53" customFormat="1" ht="30" x14ac:dyDescent="0.25">
      <c r="A93" s="4">
        <v>7</v>
      </c>
      <c r="B93" s="65" t="s">
        <v>349</v>
      </c>
      <c r="C93" s="8"/>
      <c r="D93" s="5"/>
      <c r="E93" s="5"/>
      <c r="F93" s="5"/>
      <c r="G93" s="5"/>
      <c r="H93" s="5"/>
    </row>
    <row r="94" spans="1:8" s="53" customFormat="1" ht="30" x14ac:dyDescent="0.25">
      <c r="A94" s="4">
        <v>8</v>
      </c>
      <c r="B94" s="65" t="s">
        <v>350</v>
      </c>
      <c r="C94" s="8"/>
      <c r="D94" s="5"/>
      <c r="E94" s="5"/>
      <c r="F94" s="5"/>
      <c r="G94" s="5"/>
      <c r="H94" s="5"/>
    </row>
    <row r="95" spans="1:8" s="53" customFormat="1" ht="30" x14ac:dyDescent="0.25">
      <c r="A95" s="4">
        <v>9</v>
      </c>
      <c r="B95" s="65" t="s">
        <v>351</v>
      </c>
      <c r="C95" s="8"/>
      <c r="D95" s="5"/>
      <c r="E95" s="5"/>
      <c r="F95" s="5"/>
      <c r="G95" s="5"/>
      <c r="H95" s="5"/>
    </row>
    <row r="96" spans="1:8" s="53" customFormat="1" x14ac:dyDescent="0.25">
      <c r="A96" s="174" t="s">
        <v>352</v>
      </c>
      <c r="B96" s="192"/>
      <c r="C96" s="8"/>
      <c r="D96" s="5"/>
      <c r="E96" s="5"/>
      <c r="F96" s="5"/>
      <c r="G96" s="5"/>
      <c r="H96" s="5"/>
    </row>
    <row r="97" spans="1:8" s="53" customFormat="1" x14ac:dyDescent="0.25">
      <c r="A97" s="4">
        <v>1</v>
      </c>
      <c r="B97" s="65" t="s">
        <v>353</v>
      </c>
      <c r="C97" s="8"/>
      <c r="D97" s="5"/>
      <c r="E97" s="5"/>
      <c r="F97" s="5"/>
      <c r="G97" s="5"/>
      <c r="H97" s="5"/>
    </row>
    <row r="98" spans="1:8" s="53" customFormat="1" x14ac:dyDescent="0.25">
      <c r="A98" s="4">
        <v>2</v>
      </c>
      <c r="B98" s="65" t="s">
        <v>354</v>
      </c>
      <c r="C98" s="8"/>
      <c r="D98" s="5"/>
      <c r="E98" s="5"/>
      <c r="F98" s="5"/>
      <c r="G98" s="5"/>
      <c r="H98" s="5"/>
    </row>
    <row r="99" spans="1:8" s="53" customFormat="1" ht="30" x14ac:dyDescent="0.25">
      <c r="A99" s="4">
        <v>3</v>
      </c>
      <c r="B99" s="65" t="s">
        <v>355</v>
      </c>
      <c r="C99" s="8"/>
      <c r="D99" s="5"/>
      <c r="E99" s="5"/>
      <c r="F99" s="5"/>
      <c r="G99" s="5"/>
      <c r="H99" s="5"/>
    </row>
    <row r="100" spans="1:8" s="53" customFormat="1" ht="30" x14ac:dyDescent="0.25">
      <c r="A100" s="4">
        <v>4</v>
      </c>
      <c r="B100" s="65" t="s">
        <v>356</v>
      </c>
      <c r="C100" s="8"/>
      <c r="D100" s="5"/>
      <c r="E100" s="5"/>
      <c r="F100" s="5"/>
      <c r="G100" s="5"/>
      <c r="H100" s="5"/>
    </row>
    <row r="101" spans="1:8" s="53" customFormat="1" x14ac:dyDescent="0.25">
      <c r="A101" s="174" t="s">
        <v>357</v>
      </c>
      <c r="B101" s="192"/>
      <c r="C101" s="8"/>
      <c r="D101" s="5"/>
      <c r="E101" s="5"/>
      <c r="F101" s="5"/>
      <c r="G101" s="5"/>
      <c r="H101" s="5"/>
    </row>
    <row r="102" spans="1:8" s="53" customFormat="1" ht="30" x14ac:dyDescent="0.25">
      <c r="A102" s="4">
        <v>1</v>
      </c>
      <c r="B102" s="65" t="s">
        <v>358</v>
      </c>
      <c r="C102" s="8"/>
      <c r="D102" s="5"/>
      <c r="E102" s="5"/>
      <c r="F102" s="5"/>
      <c r="G102" s="5"/>
      <c r="H102" s="5"/>
    </row>
    <row r="103" spans="1:8" s="53" customFormat="1" x14ac:dyDescent="0.25">
      <c r="A103" s="4">
        <v>2</v>
      </c>
      <c r="B103" s="65" t="s">
        <v>359</v>
      </c>
      <c r="C103" s="8"/>
      <c r="D103" s="5"/>
      <c r="E103" s="5"/>
      <c r="F103" s="5"/>
      <c r="G103" s="5"/>
      <c r="H103" s="5"/>
    </row>
    <row r="104" spans="1:8" s="53" customFormat="1" x14ac:dyDescent="0.25">
      <c r="A104" s="4">
        <v>3</v>
      </c>
      <c r="B104" s="65" t="s">
        <v>360</v>
      </c>
      <c r="C104" s="8"/>
      <c r="D104" s="5"/>
      <c r="E104" s="5"/>
      <c r="F104" s="5"/>
      <c r="G104" s="5"/>
      <c r="H104" s="5"/>
    </row>
    <row r="105" spans="1:8" s="53" customFormat="1" x14ac:dyDescent="0.25">
      <c r="A105" s="4">
        <v>4</v>
      </c>
      <c r="B105" s="65" t="s">
        <v>361</v>
      </c>
      <c r="C105" s="8"/>
      <c r="D105" s="5"/>
      <c r="E105" s="5"/>
      <c r="F105" s="5"/>
      <c r="G105" s="5"/>
      <c r="H105" s="5"/>
    </row>
    <row r="106" spans="1:8" s="53" customFormat="1" x14ac:dyDescent="0.25">
      <c r="A106" s="4">
        <v>5</v>
      </c>
      <c r="B106" s="65" t="s">
        <v>362</v>
      </c>
      <c r="C106" s="8"/>
      <c r="D106" s="5"/>
      <c r="E106" s="5"/>
      <c r="F106" s="5"/>
      <c r="G106" s="5"/>
      <c r="H106" s="5"/>
    </row>
    <row r="107" spans="1:8" x14ac:dyDescent="0.25">
      <c r="A107" s="51" t="s">
        <v>91</v>
      </c>
      <c r="B107" s="8" t="s">
        <v>92</v>
      </c>
      <c r="C107" s="8"/>
      <c r="D107" s="5"/>
      <c r="E107" s="5"/>
      <c r="F107" s="5"/>
      <c r="G107" s="5"/>
      <c r="H107" s="5"/>
    </row>
    <row r="108" spans="1:8" x14ac:dyDescent="0.25">
      <c r="A108" s="4">
        <v>1</v>
      </c>
      <c r="B108" s="5" t="s">
        <v>363</v>
      </c>
      <c r="C108" s="5"/>
      <c r="D108" s="5"/>
      <c r="E108" s="5"/>
      <c r="F108" s="5"/>
      <c r="G108" s="5"/>
      <c r="H108" s="5"/>
    </row>
    <row r="109" spans="1:8" s="53" customFormat="1" x14ac:dyDescent="0.25">
      <c r="A109" s="4">
        <v>2</v>
      </c>
      <c r="B109" s="5" t="s">
        <v>368</v>
      </c>
      <c r="C109" s="5"/>
      <c r="D109" s="5"/>
      <c r="E109" s="5"/>
      <c r="F109" s="5"/>
      <c r="G109" s="5"/>
      <c r="H109" s="5"/>
    </row>
    <row r="110" spans="1:8" x14ac:dyDescent="0.25">
      <c r="A110" s="51" t="s">
        <v>93</v>
      </c>
      <c r="B110" s="8" t="s">
        <v>30</v>
      </c>
      <c r="C110" s="8"/>
      <c r="D110" s="5"/>
      <c r="E110" s="5"/>
      <c r="F110" s="5"/>
      <c r="G110" s="5"/>
      <c r="H110" s="5"/>
    </row>
    <row r="111" spans="1:8" ht="33" customHeight="1" x14ac:dyDescent="0.25">
      <c r="A111" s="51">
        <v>1</v>
      </c>
      <c r="B111" s="65" t="s">
        <v>364</v>
      </c>
      <c r="C111" s="5"/>
      <c r="D111" s="5"/>
      <c r="E111" s="5"/>
      <c r="F111" s="5"/>
      <c r="G111" s="5"/>
      <c r="H111" s="5"/>
    </row>
    <row r="112" spans="1:8" x14ac:dyDescent="0.25">
      <c r="A112" s="51" t="s">
        <v>94</v>
      </c>
      <c r="B112" s="8" t="s">
        <v>31</v>
      </c>
      <c r="C112" s="20"/>
      <c r="D112" s="5"/>
      <c r="E112" s="5"/>
      <c r="F112" s="5"/>
      <c r="G112" s="5"/>
      <c r="H112" s="5"/>
    </row>
    <row r="113" spans="1:8" s="53" customFormat="1" x14ac:dyDescent="0.25">
      <c r="A113" s="4">
        <v>1</v>
      </c>
      <c r="B113" s="10" t="s">
        <v>365</v>
      </c>
      <c r="C113" s="20"/>
      <c r="D113" s="5"/>
      <c r="E113" s="5"/>
      <c r="F113" s="5"/>
      <c r="G113" s="5"/>
      <c r="H113" s="5"/>
    </row>
    <row r="114" spans="1:8" s="53" customFormat="1" ht="26.25" x14ac:dyDescent="0.25">
      <c r="A114" s="4">
        <v>2</v>
      </c>
      <c r="B114" s="10" t="s">
        <v>366</v>
      </c>
      <c r="C114" s="20"/>
      <c r="D114" s="5"/>
      <c r="E114" s="5"/>
      <c r="F114" s="5"/>
      <c r="G114" s="5"/>
      <c r="H114" s="5"/>
    </row>
    <row r="115" spans="1:8" ht="75" x14ac:dyDescent="0.25">
      <c r="A115" s="4">
        <v>3</v>
      </c>
      <c r="B115" s="65" t="s">
        <v>367</v>
      </c>
      <c r="C115" s="5"/>
      <c r="D115" s="5"/>
      <c r="E115" s="5"/>
      <c r="F115" s="5"/>
      <c r="G115" s="5"/>
      <c r="H115" s="5"/>
    </row>
    <row r="116" spans="1:8" x14ac:dyDescent="0.25">
      <c r="A116" s="54" t="s">
        <v>95</v>
      </c>
      <c r="B116" s="8" t="s">
        <v>369</v>
      </c>
      <c r="C116" s="8"/>
      <c r="D116" s="5"/>
      <c r="E116" s="5"/>
      <c r="F116" s="5"/>
      <c r="G116" s="5"/>
      <c r="H116" s="5"/>
    </row>
    <row r="117" spans="1:8" x14ac:dyDescent="0.25">
      <c r="A117" s="4">
        <v>1</v>
      </c>
      <c r="B117" s="5" t="s">
        <v>370</v>
      </c>
      <c r="C117" s="5"/>
      <c r="D117" s="5"/>
      <c r="E117" s="5"/>
      <c r="F117" s="5"/>
      <c r="G117" s="5"/>
      <c r="H117" s="5"/>
    </row>
    <row r="118" spans="1:8" s="55" customFormat="1" x14ac:dyDescent="0.25">
      <c r="A118" s="4"/>
      <c r="B118" s="5"/>
      <c r="C118" s="5"/>
      <c r="D118" s="5"/>
      <c r="E118" s="5"/>
      <c r="F118" s="5"/>
      <c r="G118" s="5"/>
      <c r="H118" s="5"/>
    </row>
    <row r="119" spans="1:8" s="55" customFormat="1" x14ac:dyDescent="0.25">
      <c r="A119" s="4"/>
      <c r="B119" s="5"/>
      <c r="C119" s="5"/>
      <c r="D119" s="5"/>
      <c r="E119" s="5"/>
      <c r="F119" s="5"/>
      <c r="G119" s="5"/>
      <c r="H119" s="5"/>
    </row>
    <row r="120" spans="1:8" s="55" customFormat="1" x14ac:dyDescent="0.25">
      <c r="A120" s="4"/>
      <c r="B120" s="5"/>
      <c r="C120" s="5"/>
      <c r="D120" s="5"/>
      <c r="E120" s="5"/>
      <c r="F120" s="5"/>
      <c r="G120" s="5"/>
      <c r="H120" s="5"/>
    </row>
    <row r="121" spans="1:8" s="55" customFormat="1" x14ac:dyDescent="0.25">
      <c r="A121" s="4"/>
      <c r="B121" s="5"/>
      <c r="C121" s="5"/>
      <c r="D121" s="5"/>
      <c r="E121" s="5"/>
      <c r="F121" s="5"/>
      <c r="G121" s="5"/>
      <c r="H121" s="5"/>
    </row>
    <row r="122" spans="1:8" s="55" customFormat="1" x14ac:dyDescent="0.25">
      <c r="A122" s="4"/>
      <c r="B122" s="5"/>
      <c r="C122" s="5"/>
      <c r="D122" s="5"/>
      <c r="E122" s="5"/>
      <c r="F122" s="5"/>
      <c r="G122" s="5"/>
      <c r="H122" s="5"/>
    </row>
    <row r="123" spans="1:8" s="55" customFormat="1" x14ac:dyDescent="0.25">
      <c r="A123" s="4"/>
      <c r="B123" s="5"/>
      <c r="C123" s="5"/>
      <c r="D123" s="5"/>
      <c r="E123" s="5"/>
      <c r="F123" s="5"/>
      <c r="G123" s="5"/>
      <c r="H123" s="5"/>
    </row>
    <row r="124" spans="1:8" s="55" customFormat="1" x14ac:dyDescent="0.25">
      <c r="A124" s="4"/>
      <c r="B124" s="5"/>
      <c r="C124" s="5"/>
      <c r="D124" s="5"/>
      <c r="E124" s="5"/>
      <c r="F124" s="5"/>
      <c r="G124" s="5"/>
      <c r="H124" s="5"/>
    </row>
    <row r="125" spans="1:8" s="55" customFormat="1" x14ac:dyDescent="0.25">
      <c r="A125" s="4"/>
      <c r="B125" s="5"/>
      <c r="C125" s="5"/>
      <c r="D125" s="5"/>
      <c r="E125" s="5"/>
      <c r="F125" s="5"/>
      <c r="G125" s="5"/>
      <c r="H125" s="5"/>
    </row>
    <row r="126" spans="1:8" x14ac:dyDescent="0.25">
      <c r="A126" s="5"/>
      <c r="B126" s="52" t="s">
        <v>96</v>
      </c>
      <c r="C126" s="7"/>
      <c r="D126" s="5"/>
      <c r="E126" s="5"/>
      <c r="F126" s="5"/>
      <c r="G126" s="5"/>
      <c r="H126" s="5"/>
    </row>
    <row r="127" spans="1:8" x14ac:dyDescent="0.25">
      <c r="A127" s="53"/>
      <c r="B127" s="53"/>
    </row>
    <row r="128" spans="1:8" x14ac:dyDescent="0.25">
      <c r="A128" s="53"/>
      <c r="B128" s="53"/>
    </row>
  </sheetData>
  <mergeCells count="14">
    <mergeCell ref="A3:E3"/>
    <mergeCell ref="A4:E4"/>
    <mergeCell ref="C7:C8"/>
    <mergeCell ref="H7:H8"/>
    <mergeCell ref="A5:H5"/>
    <mergeCell ref="A7:A8"/>
    <mergeCell ref="B7:B8"/>
    <mergeCell ref="D7:F7"/>
    <mergeCell ref="G7:G8"/>
    <mergeCell ref="A59:B59"/>
    <mergeCell ref="A81:B81"/>
    <mergeCell ref="A86:B86"/>
    <mergeCell ref="A96:B96"/>
    <mergeCell ref="A101:B101"/>
  </mergeCells>
  <pageMargins left="0.27" right="0.24" top="0.43" bottom="0.35" header="0.3" footer="0.2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Bieu 1A</vt:lpstr>
      <vt:lpstr>Bieu 1B</vt:lpstr>
      <vt:lpstr>Bieu 1C</vt:lpstr>
      <vt:lpstr>Bieu 1D</vt:lpstr>
      <vt:lpstr>Bieu 1E</vt:lpstr>
      <vt:lpstr>Bieu 1A (2)</vt:lpstr>
      <vt:lpstr>Bieu 1B (2)</vt:lpstr>
      <vt:lpstr>Bieu 2A</vt:lpstr>
      <vt:lpstr>Bieu 2B</vt:lpstr>
      <vt:lpstr>Bieu 2C</vt:lpstr>
      <vt:lpstr>Bieu 2D</vt:lpstr>
      <vt:lpstr>Bieu 2E</vt:lpstr>
      <vt:lpstr>'Bieu 1A'!Print_Titles</vt:lpstr>
      <vt:lpstr>'Bieu 1A (2)'!Print_Titles</vt:lpstr>
      <vt:lpstr>'Bieu 1B'!Print_Titles</vt:lpstr>
      <vt:lpstr>'Bieu 1B (2)'!Print_Titles</vt:lpstr>
      <vt:lpstr>'Bieu 1C'!Print_Titles</vt:lpstr>
      <vt:lpstr>'Bieu 2A'!Print_Titles</vt:lpstr>
      <vt:lpstr>'Bieu 2D'!Print_Titles</vt:lpstr>
      <vt:lpstr>'Bieu 2E'!Print_Titles</vt:lpstr>
    </vt:vector>
  </TitlesOfParts>
  <Company>HUNGPHUC JSC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HUNGPHUC JSC</dc:creator>
  <cp:lastModifiedBy>TranQuocDan</cp:lastModifiedBy>
  <cp:lastPrinted>2018-05-15T08:46:33Z</cp:lastPrinted>
  <dcterms:created xsi:type="dcterms:W3CDTF">2017-10-11T02:46:41Z</dcterms:created>
  <dcterms:modified xsi:type="dcterms:W3CDTF">2018-06-19T08:49:16Z</dcterms:modified>
</cp:coreProperties>
</file>